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1\Desktop\Dropbox\Local Municipaleties\2017\מדד 2017\מדד 2017 תוצאות סופיות\סופי 13.11\"/>
    </mc:Choice>
  </mc:AlternateContent>
  <bookViews>
    <workbookView showHorizontalScroll="0" showVerticalScroll="0" showSheetTabs="0" xWindow="0" yWindow="0" windowWidth="28800" windowHeight="11955" tabRatio="313"/>
  </bookViews>
  <sheets>
    <sheet name="ריכוז עיריות" sheetId="1" r:id="rId1"/>
  </sheets>
  <calcPr calcId="171027"/>
</workbook>
</file>

<file path=xl/calcChain.xml><?xml version="1.0" encoding="utf-8"?>
<calcChain xmlns="http://schemas.openxmlformats.org/spreadsheetml/2006/main">
  <c r="CJ77" i="1" l="1"/>
  <c r="CK77" i="1"/>
  <c r="CJ79" i="1"/>
  <c r="CJ78" i="1"/>
  <c r="CK78" i="1"/>
  <c r="CJ76" i="1"/>
  <c r="CK76" i="1"/>
  <c r="CJ75" i="1"/>
  <c r="CK75" i="1"/>
  <c r="CJ74" i="1"/>
  <c r="CJ73" i="1"/>
  <c r="CK73" i="1"/>
  <c r="CJ72" i="1"/>
  <c r="CK72" i="1"/>
  <c r="CJ71" i="1"/>
  <c r="CK71" i="1"/>
  <c r="CJ70" i="1"/>
  <c r="CJ69" i="1"/>
  <c r="CK69" i="1"/>
  <c r="CJ65" i="1"/>
  <c r="CJ67" i="1"/>
  <c r="CK67" i="1"/>
  <c r="CJ66" i="1"/>
  <c r="CK66" i="1"/>
  <c r="CJ68" i="1"/>
  <c r="CK68" i="1"/>
  <c r="CJ64" i="1"/>
  <c r="CK64" i="1"/>
  <c r="CJ63" i="1"/>
  <c r="CJ62" i="1"/>
  <c r="CJ59" i="1"/>
  <c r="CK59" i="1"/>
  <c r="CJ58" i="1"/>
  <c r="CJ57" i="1"/>
  <c r="CK57" i="1"/>
  <c r="CJ60" i="1"/>
  <c r="CK60" i="1"/>
  <c r="CJ55" i="1"/>
  <c r="CK55" i="1"/>
  <c r="CJ56" i="1"/>
  <c r="CJ41" i="1"/>
  <c r="CK41" i="1"/>
  <c r="CJ53" i="1"/>
  <c r="CK53" i="1"/>
  <c r="CJ52" i="1"/>
  <c r="CK52" i="1"/>
  <c r="CJ54" i="1"/>
  <c r="CJ50" i="1"/>
  <c r="CK50" i="1"/>
  <c r="CJ46" i="1"/>
  <c r="CK46" i="1"/>
  <c r="CJ51" i="1"/>
  <c r="CK51" i="1"/>
  <c r="CJ49" i="1"/>
  <c r="CJ48" i="1"/>
  <c r="CK48" i="1"/>
  <c r="CJ47" i="1"/>
  <c r="CK47" i="1"/>
  <c r="CJ45" i="1"/>
  <c r="CK45" i="1"/>
  <c r="CJ44" i="1"/>
  <c r="CJ43" i="1"/>
  <c r="CK43" i="1"/>
  <c r="CJ42" i="1"/>
  <c r="CJ40" i="1"/>
  <c r="CJ37" i="1"/>
  <c r="CJ36" i="1"/>
  <c r="CK36" i="1"/>
  <c r="CJ35" i="1"/>
  <c r="CK35" i="1"/>
  <c r="CJ38" i="1"/>
  <c r="CK38" i="1"/>
  <c r="CJ31" i="1"/>
  <c r="CJ30" i="1"/>
  <c r="CK30" i="1"/>
  <c r="CJ29" i="1"/>
  <c r="CK29" i="1"/>
  <c r="CJ34" i="1"/>
  <c r="CK34" i="1"/>
  <c r="CJ33" i="1"/>
  <c r="CJ28" i="1"/>
  <c r="CK28" i="1"/>
  <c r="CJ27" i="1"/>
  <c r="CK27" i="1"/>
  <c r="CJ26" i="1"/>
  <c r="CK26" i="1"/>
  <c r="CJ25" i="1"/>
  <c r="CK25" i="1"/>
  <c r="CJ32" i="1"/>
  <c r="CJ24" i="1"/>
  <c r="CK24" i="1"/>
  <c r="CJ23" i="1"/>
  <c r="CJ22" i="1"/>
  <c r="CK22" i="1"/>
  <c r="CJ21" i="1"/>
  <c r="CJ20" i="1"/>
  <c r="CK20" i="1"/>
  <c r="CJ19" i="1"/>
  <c r="CJ18" i="1"/>
  <c r="CK18" i="1"/>
  <c r="CJ17" i="1"/>
  <c r="CJ16" i="1"/>
  <c r="CK16" i="1"/>
  <c r="CJ14" i="1"/>
  <c r="CJ12" i="1"/>
  <c r="CK12" i="1"/>
  <c r="CJ11" i="1"/>
  <c r="CK11" i="1"/>
  <c r="CJ7" i="1"/>
  <c r="CK7" i="1"/>
  <c r="CJ8" i="1"/>
  <c r="CK8" i="1"/>
  <c r="CJ9" i="1"/>
  <c r="CK9" i="1"/>
  <c r="CJ10" i="1"/>
  <c r="CJ6" i="1"/>
  <c r="CK6" i="1"/>
  <c r="CE7" i="1"/>
  <c r="CF7" i="1"/>
  <c r="CE8" i="1"/>
  <c r="CF8" i="1"/>
  <c r="CE9" i="1"/>
  <c r="CE10" i="1"/>
  <c r="CF10" i="1"/>
  <c r="CE13" i="1"/>
  <c r="CE11" i="1"/>
  <c r="CF11" i="1"/>
  <c r="CE12" i="1"/>
  <c r="CF12" i="1"/>
  <c r="CE14" i="1"/>
  <c r="CF14" i="1"/>
  <c r="CE15" i="1"/>
  <c r="CE16" i="1"/>
  <c r="CF16" i="1"/>
  <c r="CE17" i="1"/>
  <c r="CF17" i="1"/>
  <c r="CE18" i="1"/>
  <c r="CF18" i="1"/>
  <c r="CE19" i="1"/>
  <c r="CF19" i="1"/>
  <c r="CE20" i="1"/>
  <c r="CE21" i="1"/>
  <c r="CF21" i="1"/>
  <c r="CE22" i="1"/>
  <c r="CF22" i="1"/>
  <c r="CE23" i="1"/>
  <c r="CE24" i="1"/>
  <c r="CF24" i="1"/>
  <c r="CE32" i="1"/>
  <c r="CF32" i="1"/>
  <c r="CE25" i="1"/>
  <c r="CF25" i="1"/>
  <c r="CE26" i="1"/>
  <c r="CF26" i="1"/>
  <c r="CE27" i="1"/>
  <c r="CE28" i="1"/>
  <c r="CE33" i="1"/>
  <c r="CF33" i="1"/>
  <c r="CE34" i="1"/>
  <c r="CF34" i="1"/>
  <c r="CE29" i="1"/>
  <c r="CF29" i="1"/>
  <c r="CE30" i="1"/>
  <c r="CE31" i="1"/>
  <c r="CF31" i="1"/>
  <c r="CE38" i="1"/>
  <c r="CF38" i="1"/>
  <c r="CE35" i="1"/>
  <c r="CF35" i="1"/>
  <c r="CE36" i="1"/>
  <c r="CE37" i="1"/>
  <c r="CF37" i="1"/>
  <c r="CE39" i="1"/>
  <c r="CE40" i="1"/>
  <c r="CF40" i="1"/>
  <c r="CE42" i="1"/>
  <c r="CF42" i="1"/>
  <c r="CE43" i="1"/>
  <c r="CF43" i="1"/>
  <c r="CE44" i="1"/>
  <c r="CF44" i="1"/>
  <c r="CE45" i="1"/>
  <c r="CF45" i="1"/>
  <c r="CE47" i="1"/>
  <c r="CE48" i="1"/>
  <c r="CF48" i="1"/>
  <c r="CE49" i="1"/>
  <c r="CF49" i="1"/>
  <c r="CE51" i="1"/>
  <c r="CF51" i="1"/>
  <c r="CE46" i="1"/>
  <c r="CE50" i="1"/>
  <c r="CE54" i="1"/>
  <c r="CF54" i="1"/>
  <c r="CE52" i="1"/>
  <c r="CE53" i="1"/>
  <c r="CE41" i="1"/>
  <c r="CF41" i="1"/>
  <c r="CE56" i="1"/>
  <c r="CF56" i="1"/>
  <c r="CE55" i="1"/>
  <c r="CF55" i="1"/>
  <c r="CE60" i="1"/>
  <c r="CF60" i="1"/>
  <c r="CE57" i="1"/>
  <c r="CF57" i="1"/>
  <c r="CE58" i="1"/>
  <c r="CF58" i="1"/>
  <c r="CE59" i="1"/>
  <c r="CF59" i="1"/>
  <c r="CE61" i="1"/>
  <c r="CF61" i="1"/>
  <c r="CE62" i="1"/>
  <c r="CE63" i="1"/>
  <c r="CF63" i="1"/>
  <c r="CE64" i="1"/>
  <c r="CF64" i="1"/>
  <c r="CE68" i="1"/>
  <c r="CE66" i="1"/>
  <c r="CF66" i="1"/>
  <c r="CE67" i="1"/>
  <c r="CE65" i="1"/>
  <c r="CF65" i="1"/>
  <c r="CE69" i="1"/>
  <c r="CE70" i="1"/>
  <c r="CF70" i="1"/>
  <c r="CE71" i="1"/>
  <c r="CF71" i="1"/>
  <c r="CE72" i="1"/>
  <c r="CE73" i="1"/>
  <c r="CF73" i="1"/>
  <c r="CE74" i="1"/>
  <c r="CF74" i="1"/>
  <c r="CE75" i="1"/>
  <c r="CF75" i="1"/>
  <c r="CE76" i="1"/>
  <c r="CF76" i="1"/>
  <c r="CE77" i="1"/>
  <c r="CF77" i="1"/>
  <c r="CE78" i="1"/>
  <c r="CF78" i="1"/>
  <c r="CE79" i="1"/>
  <c r="CF79" i="1"/>
  <c r="CE80" i="1"/>
  <c r="CF80" i="1"/>
  <c r="CE6" i="1"/>
  <c r="CF6" i="1"/>
  <c r="CF81" i="1"/>
  <c r="BV18" i="1"/>
  <c r="BV19" i="1"/>
  <c r="BW19" i="1"/>
  <c r="BV20" i="1"/>
  <c r="BW20" i="1"/>
  <c r="BV21" i="1"/>
  <c r="BW21" i="1"/>
  <c r="BV22" i="1"/>
  <c r="BW22" i="1"/>
  <c r="BV23" i="1"/>
  <c r="BW23" i="1"/>
  <c r="BV24" i="1"/>
  <c r="BV32" i="1"/>
  <c r="BW32" i="1"/>
  <c r="BV25" i="1"/>
  <c r="BW25" i="1"/>
  <c r="BV26" i="1"/>
  <c r="BW26" i="1"/>
  <c r="BV27" i="1"/>
  <c r="BW27" i="1"/>
  <c r="BV28" i="1"/>
  <c r="BV33" i="1"/>
  <c r="BW33" i="1"/>
  <c r="BV34" i="1"/>
  <c r="BW34" i="1"/>
  <c r="BV29" i="1"/>
  <c r="BW29" i="1"/>
  <c r="BV30" i="1"/>
  <c r="BW30" i="1"/>
  <c r="BV31" i="1"/>
  <c r="BW31" i="1"/>
  <c r="BV38" i="1"/>
  <c r="BW38" i="1"/>
  <c r="BV35" i="1"/>
  <c r="BW35" i="1"/>
  <c r="BV36" i="1"/>
  <c r="BW36" i="1"/>
  <c r="BV37" i="1"/>
  <c r="BW37" i="1"/>
  <c r="BV39" i="1"/>
  <c r="BW39" i="1"/>
  <c r="BV40" i="1"/>
  <c r="BW40" i="1"/>
  <c r="BV42" i="1"/>
  <c r="BW42" i="1"/>
  <c r="BV43" i="1"/>
  <c r="BW43" i="1"/>
  <c r="BV44" i="1"/>
  <c r="BW44" i="1"/>
  <c r="BV45" i="1"/>
  <c r="BW45" i="1"/>
  <c r="BV47" i="1"/>
  <c r="BW47" i="1"/>
  <c r="BV48" i="1"/>
  <c r="BW48" i="1"/>
  <c r="BV49" i="1"/>
  <c r="BW49" i="1"/>
  <c r="BV51" i="1"/>
  <c r="BW51" i="1"/>
  <c r="BV46" i="1"/>
  <c r="BW46" i="1"/>
  <c r="BV50" i="1"/>
  <c r="BW50" i="1"/>
  <c r="BV54" i="1"/>
  <c r="BW54" i="1"/>
  <c r="BV52" i="1"/>
  <c r="BW52" i="1"/>
  <c r="BV53" i="1"/>
  <c r="BW53" i="1"/>
  <c r="BV41" i="1"/>
  <c r="BW41" i="1"/>
  <c r="BV56" i="1"/>
  <c r="BW56" i="1"/>
  <c r="BV55" i="1"/>
  <c r="BW55" i="1"/>
  <c r="BV60" i="1"/>
  <c r="BW60" i="1"/>
  <c r="BV57" i="1"/>
  <c r="BW57" i="1"/>
  <c r="BV58" i="1"/>
  <c r="BW58" i="1"/>
  <c r="BV59" i="1"/>
  <c r="BW59" i="1"/>
  <c r="BV61" i="1"/>
  <c r="BW61" i="1"/>
  <c r="BV62" i="1"/>
  <c r="BW62" i="1"/>
  <c r="BV63" i="1"/>
  <c r="BW63" i="1"/>
  <c r="BV64" i="1"/>
  <c r="BW64" i="1"/>
  <c r="BV68" i="1"/>
  <c r="BW68" i="1"/>
  <c r="BV66" i="1"/>
  <c r="BW66" i="1"/>
  <c r="BV67" i="1"/>
  <c r="BW67" i="1"/>
  <c r="BV65" i="1"/>
  <c r="BW65" i="1"/>
  <c r="BV69" i="1"/>
  <c r="BW69" i="1"/>
  <c r="BV70" i="1"/>
  <c r="BW70" i="1"/>
  <c r="BV71" i="1"/>
  <c r="BW71" i="1"/>
  <c r="BV72" i="1"/>
  <c r="BW72" i="1"/>
  <c r="BV73" i="1"/>
  <c r="BW73" i="1"/>
  <c r="BV74" i="1"/>
  <c r="BW74" i="1"/>
  <c r="BV75" i="1"/>
  <c r="BW75" i="1"/>
  <c r="BV76" i="1"/>
  <c r="BW76" i="1"/>
  <c r="BV77" i="1"/>
  <c r="BW77" i="1"/>
  <c r="BV78" i="1"/>
  <c r="BW78" i="1"/>
  <c r="BV79" i="1"/>
  <c r="BW79" i="1"/>
  <c r="BV80" i="1"/>
  <c r="BW80" i="1"/>
  <c r="BV7" i="1"/>
  <c r="BW7" i="1"/>
  <c r="BV8" i="1"/>
  <c r="BW8" i="1"/>
  <c r="BV9" i="1"/>
  <c r="BW9" i="1"/>
  <c r="BV10" i="1"/>
  <c r="BW10" i="1"/>
  <c r="BV13" i="1"/>
  <c r="BW13" i="1"/>
  <c r="BV11" i="1"/>
  <c r="BW11" i="1"/>
  <c r="BV12" i="1"/>
  <c r="BW12" i="1"/>
  <c r="BV14" i="1"/>
  <c r="BW14" i="1"/>
  <c r="BV15" i="1"/>
  <c r="BW15" i="1"/>
  <c r="BV16" i="1"/>
  <c r="BW16" i="1"/>
  <c r="BV17" i="1"/>
  <c r="BW17" i="1"/>
  <c r="BV6" i="1"/>
  <c r="BW6" i="1"/>
  <c r="BR37" i="1"/>
  <c r="BS37" i="1"/>
  <c r="BR39" i="1"/>
  <c r="BS39" i="1"/>
  <c r="BR40" i="1"/>
  <c r="BS40" i="1"/>
  <c r="BR42" i="1"/>
  <c r="BS42" i="1"/>
  <c r="BR43" i="1"/>
  <c r="BS43" i="1"/>
  <c r="BR44" i="1"/>
  <c r="BS44" i="1"/>
  <c r="BR45" i="1"/>
  <c r="BS45" i="1"/>
  <c r="BR47" i="1"/>
  <c r="BS47" i="1"/>
  <c r="BR48" i="1"/>
  <c r="BS48" i="1"/>
  <c r="BR49" i="1"/>
  <c r="BS49" i="1"/>
  <c r="BR51" i="1"/>
  <c r="BS51" i="1"/>
  <c r="BR46" i="1"/>
  <c r="BS46" i="1"/>
  <c r="BR50" i="1"/>
  <c r="BS50" i="1"/>
  <c r="BR54" i="1"/>
  <c r="BS54" i="1"/>
  <c r="BR52" i="1"/>
  <c r="BS52" i="1"/>
  <c r="BR53" i="1"/>
  <c r="BS53" i="1"/>
  <c r="BR41" i="1"/>
  <c r="BS41" i="1"/>
  <c r="BR56" i="1"/>
  <c r="BS56" i="1"/>
  <c r="BR55" i="1"/>
  <c r="BS55" i="1"/>
  <c r="BR60" i="1"/>
  <c r="BS60" i="1"/>
  <c r="BR57" i="1"/>
  <c r="BS57" i="1"/>
  <c r="BR58" i="1"/>
  <c r="BS58" i="1"/>
  <c r="BR59" i="1"/>
  <c r="BS59" i="1"/>
  <c r="BR61" i="1"/>
  <c r="BS61" i="1"/>
  <c r="BR62" i="1"/>
  <c r="BS62" i="1"/>
  <c r="BR63" i="1"/>
  <c r="BS63" i="1"/>
  <c r="BR64" i="1"/>
  <c r="BS64" i="1"/>
  <c r="BR68" i="1"/>
  <c r="BS68" i="1"/>
  <c r="BR66" i="1"/>
  <c r="BS66" i="1"/>
  <c r="BR67" i="1"/>
  <c r="BS67" i="1"/>
  <c r="BR65" i="1"/>
  <c r="BS65" i="1"/>
  <c r="BR69" i="1"/>
  <c r="BS69" i="1"/>
  <c r="BR70" i="1"/>
  <c r="BS70" i="1"/>
  <c r="BR71" i="1"/>
  <c r="BS71" i="1"/>
  <c r="BR72" i="1"/>
  <c r="BS72" i="1"/>
  <c r="BR73" i="1"/>
  <c r="BS73" i="1"/>
  <c r="BR74" i="1"/>
  <c r="BS74" i="1"/>
  <c r="BR75" i="1"/>
  <c r="BS75" i="1"/>
  <c r="BR76" i="1"/>
  <c r="BS76" i="1"/>
  <c r="BR77" i="1"/>
  <c r="BS77" i="1"/>
  <c r="BR78" i="1"/>
  <c r="BS78" i="1"/>
  <c r="BR79" i="1"/>
  <c r="BS79" i="1"/>
  <c r="BR80" i="1"/>
  <c r="BS80" i="1"/>
  <c r="BR7" i="1"/>
  <c r="BS7" i="1"/>
  <c r="BR8" i="1"/>
  <c r="BS8" i="1"/>
  <c r="BR9" i="1"/>
  <c r="BS9" i="1"/>
  <c r="BR10" i="1"/>
  <c r="BS10" i="1"/>
  <c r="BR13" i="1"/>
  <c r="BS13" i="1"/>
  <c r="BR11" i="1"/>
  <c r="BS11" i="1"/>
  <c r="BR12" i="1"/>
  <c r="BS12" i="1"/>
  <c r="BR14" i="1"/>
  <c r="BS14" i="1"/>
  <c r="BR15" i="1"/>
  <c r="BS15" i="1"/>
  <c r="BR16" i="1"/>
  <c r="BS16" i="1"/>
  <c r="BR17" i="1"/>
  <c r="BS17" i="1"/>
  <c r="BR18" i="1"/>
  <c r="BS18" i="1"/>
  <c r="BR19" i="1"/>
  <c r="BS19" i="1"/>
  <c r="BR20" i="1"/>
  <c r="BS20" i="1"/>
  <c r="BR21" i="1"/>
  <c r="BS21" i="1"/>
  <c r="BR22" i="1"/>
  <c r="BS22" i="1"/>
  <c r="BR23" i="1"/>
  <c r="BS23" i="1"/>
  <c r="BR24" i="1"/>
  <c r="BS24" i="1"/>
  <c r="BR32" i="1"/>
  <c r="BS32" i="1"/>
  <c r="BR25" i="1"/>
  <c r="BS25" i="1"/>
  <c r="BR26" i="1"/>
  <c r="BS26" i="1"/>
  <c r="BR27" i="1"/>
  <c r="BS27" i="1"/>
  <c r="BR28" i="1"/>
  <c r="BS28" i="1"/>
  <c r="BR33" i="1"/>
  <c r="BS33" i="1"/>
  <c r="BR34" i="1"/>
  <c r="BS34" i="1"/>
  <c r="BR29" i="1"/>
  <c r="BS29" i="1"/>
  <c r="BR30" i="1"/>
  <c r="BS30" i="1"/>
  <c r="BR31" i="1"/>
  <c r="BS31" i="1"/>
  <c r="BR38" i="1"/>
  <c r="BS38" i="1"/>
  <c r="BR35" i="1"/>
  <c r="BS35" i="1"/>
  <c r="BR36" i="1"/>
  <c r="BS36" i="1"/>
  <c r="BR6" i="1"/>
  <c r="BS6" i="1"/>
  <c r="BO27" i="1"/>
  <c r="BP27" i="1"/>
  <c r="BO28" i="1"/>
  <c r="BP28" i="1"/>
  <c r="BO33" i="1"/>
  <c r="BP33" i="1"/>
  <c r="BO34" i="1"/>
  <c r="BP34" i="1"/>
  <c r="BO29" i="1"/>
  <c r="BP29" i="1"/>
  <c r="BO30" i="1"/>
  <c r="BP30" i="1"/>
  <c r="BO31" i="1"/>
  <c r="BP31" i="1"/>
  <c r="BO38" i="1"/>
  <c r="BP38" i="1"/>
  <c r="BO35" i="1"/>
  <c r="BP35" i="1"/>
  <c r="BO36" i="1"/>
  <c r="BO37" i="1"/>
  <c r="BP37" i="1"/>
  <c r="BO39" i="1"/>
  <c r="BP39" i="1"/>
  <c r="BO40" i="1"/>
  <c r="BP40" i="1"/>
  <c r="BO42" i="1"/>
  <c r="BP42" i="1"/>
  <c r="BO43" i="1"/>
  <c r="BP43" i="1"/>
  <c r="BO44" i="1"/>
  <c r="BP44" i="1"/>
  <c r="BO45" i="1"/>
  <c r="BP45" i="1"/>
  <c r="BO47" i="1"/>
  <c r="BP47" i="1"/>
  <c r="BO48" i="1"/>
  <c r="BP48" i="1"/>
  <c r="BO49" i="1"/>
  <c r="BP49" i="1"/>
  <c r="BO51" i="1"/>
  <c r="BP51" i="1"/>
  <c r="BO46" i="1"/>
  <c r="BO50" i="1"/>
  <c r="BP50" i="1"/>
  <c r="BO54" i="1"/>
  <c r="BP54" i="1"/>
  <c r="BO52" i="1"/>
  <c r="BP52" i="1"/>
  <c r="BO53" i="1"/>
  <c r="BP53" i="1"/>
  <c r="BO41" i="1"/>
  <c r="BP41" i="1"/>
  <c r="BO56" i="1"/>
  <c r="BP56" i="1"/>
  <c r="BO55" i="1"/>
  <c r="BP55" i="1"/>
  <c r="BO60" i="1"/>
  <c r="BP60" i="1"/>
  <c r="BO57" i="1"/>
  <c r="BP57" i="1"/>
  <c r="BO58" i="1"/>
  <c r="BP58" i="1"/>
  <c r="BO59" i="1"/>
  <c r="BP59" i="1"/>
  <c r="BO61" i="1"/>
  <c r="BP61" i="1"/>
  <c r="BO62" i="1"/>
  <c r="BP62" i="1"/>
  <c r="BO63" i="1"/>
  <c r="BP63" i="1"/>
  <c r="BO64" i="1"/>
  <c r="BP64" i="1"/>
  <c r="BO68" i="1"/>
  <c r="BP68" i="1"/>
  <c r="BO66" i="1"/>
  <c r="BP66" i="1"/>
  <c r="BO67" i="1"/>
  <c r="BP67" i="1"/>
  <c r="BO65" i="1"/>
  <c r="BP65" i="1"/>
  <c r="BO69" i="1"/>
  <c r="BP69" i="1"/>
  <c r="BO70" i="1"/>
  <c r="BP70" i="1"/>
  <c r="BO71" i="1"/>
  <c r="BP71" i="1"/>
  <c r="BO72" i="1"/>
  <c r="BP72" i="1"/>
  <c r="BO73" i="1"/>
  <c r="BP73" i="1"/>
  <c r="BO74" i="1"/>
  <c r="BP74" i="1"/>
  <c r="BO75" i="1"/>
  <c r="BP75" i="1"/>
  <c r="BO76" i="1"/>
  <c r="BP76" i="1"/>
  <c r="BO77" i="1"/>
  <c r="BP77" i="1"/>
  <c r="BO78" i="1"/>
  <c r="BP78" i="1"/>
  <c r="BO79" i="1"/>
  <c r="BP79" i="1"/>
  <c r="BO80" i="1"/>
  <c r="BP80" i="1"/>
  <c r="BO7" i="1"/>
  <c r="BP7" i="1"/>
  <c r="BO8" i="1"/>
  <c r="BP8" i="1"/>
  <c r="BO9" i="1"/>
  <c r="BP9" i="1"/>
  <c r="BO10" i="1"/>
  <c r="BP10" i="1"/>
  <c r="BO13" i="1"/>
  <c r="BP13" i="1"/>
  <c r="BO11" i="1"/>
  <c r="BP11" i="1"/>
  <c r="BO12" i="1"/>
  <c r="BO14" i="1"/>
  <c r="BP14" i="1"/>
  <c r="BO15" i="1"/>
  <c r="BO16" i="1"/>
  <c r="BP16" i="1"/>
  <c r="BO17" i="1"/>
  <c r="BP17" i="1"/>
  <c r="BO18" i="1"/>
  <c r="BP18" i="1"/>
  <c r="BO19" i="1"/>
  <c r="BP19" i="1"/>
  <c r="BO20" i="1"/>
  <c r="BP20" i="1"/>
  <c r="BO21" i="1"/>
  <c r="BP21" i="1"/>
  <c r="BO22" i="1"/>
  <c r="BP22" i="1"/>
  <c r="BO23" i="1"/>
  <c r="BP23" i="1"/>
  <c r="BO24" i="1"/>
  <c r="BP24" i="1"/>
  <c r="BO32" i="1"/>
  <c r="BP32" i="1"/>
  <c r="BO25" i="1"/>
  <c r="BP25" i="1"/>
  <c r="BO26" i="1"/>
  <c r="BP26" i="1"/>
  <c r="BO6" i="1"/>
  <c r="BP6" i="1"/>
  <c r="BK18" i="1"/>
  <c r="BL18" i="1"/>
  <c r="BK19" i="1"/>
  <c r="BL19" i="1"/>
  <c r="BK20" i="1"/>
  <c r="BL20" i="1"/>
  <c r="BK21" i="1"/>
  <c r="BL21" i="1"/>
  <c r="BK22" i="1"/>
  <c r="BL22" i="1"/>
  <c r="BK23" i="1"/>
  <c r="BL23" i="1"/>
  <c r="BK24" i="1"/>
  <c r="BL24" i="1"/>
  <c r="BK32" i="1"/>
  <c r="BL32" i="1"/>
  <c r="BK25" i="1"/>
  <c r="BL25" i="1"/>
  <c r="BK26" i="1"/>
  <c r="BL26" i="1"/>
  <c r="BK27" i="1"/>
  <c r="BL27" i="1"/>
  <c r="BK28" i="1"/>
  <c r="BL28" i="1"/>
  <c r="BK33" i="1"/>
  <c r="BL33" i="1"/>
  <c r="BK34" i="1"/>
  <c r="BL34" i="1"/>
  <c r="BK29" i="1"/>
  <c r="BK30" i="1"/>
  <c r="BL30" i="1"/>
  <c r="BK31" i="1"/>
  <c r="BL31" i="1"/>
  <c r="BK38" i="1"/>
  <c r="BL38" i="1"/>
  <c r="BK35" i="1"/>
  <c r="BL35" i="1"/>
  <c r="BK36" i="1"/>
  <c r="BL36" i="1"/>
  <c r="BK37" i="1"/>
  <c r="BL37" i="1"/>
  <c r="BK39" i="1"/>
  <c r="BL39" i="1"/>
  <c r="BK40" i="1"/>
  <c r="BL40" i="1"/>
  <c r="BK42" i="1"/>
  <c r="BL42" i="1"/>
  <c r="BK43" i="1"/>
  <c r="BL43" i="1"/>
  <c r="BK44" i="1"/>
  <c r="BL44" i="1"/>
  <c r="BK45" i="1"/>
  <c r="BL45" i="1"/>
  <c r="BK47" i="1"/>
  <c r="BL47" i="1"/>
  <c r="BK48" i="1"/>
  <c r="BL48" i="1"/>
  <c r="BK49" i="1"/>
  <c r="BL49" i="1"/>
  <c r="BK51" i="1"/>
  <c r="BL51" i="1"/>
  <c r="BK46" i="1"/>
  <c r="BL46" i="1"/>
  <c r="BK50" i="1"/>
  <c r="BL50" i="1"/>
  <c r="BK54" i="1"/>
  <c r="BL54" i="1"/>
  <c r="BK52" i="1"/>
  <c r="BL52" i="1"/>
  <c r="BK53" i="1"/>
  <c r="BL53" i="1"/>
  <c r="BK41" i="1"/>
  <c r="BL41" i="1"/>
  <c r="BK56" i="1"/>
  <c r="BL56" i="1"/>
  <c r="BK55" i="1"/>
  <c r="BL55" i="1"/>
  <c r="BK60" i="1"/>
  <c r="BL60" i="1"/>
  <c r="BK57" i="1"/>
  <c r="BL57" i="1"/>
  <c r="BK58" i="1"/>
  <c r="BL58" i="1"/>
  <c r="BK59" i="1"/>
  <c r="BL59" i="1"/>
  <c r="BK61" i="1"/>
  <c r="BL61" i="1"/>
  <c r="BK62" i="1"/>
  <c r="BL62" i="1"/>
  <c r="BK63" i="1"/>
  <c r="BL63" i="1"/>
  <c r="BK64" i="1"/>
  <c r="BL64" i="1"/>
  <c r="BK68" i="1"/>
  <c r="BL68" i="1"/>
  <c r="BK66" i="1"/>
  <c r="BL66" i="1"/>
  <c r="BK67" i="1"/>
  <c r="BL67" i="1"/>
  <c r="BK65" i="1"/>
  <c r="BL65" i="1"/>
  <c r="BK69" i="1"/>
  <c r="BL69" i="1"/>
  <c r="BK70" i="1"/>
  <c r="BL70" i="1"/>
  <c r="BK71" i="1"/>
  <c r="BL71" i="1"/>
  <c r="BK72" i="1"/>
  <c r="BL72" i="1"/>
  <c r="BK73" i="1"/>
  <c r="BL73" i="1"/>
  <c r="BK74" i="1"/>
  <c r="BL74" i="1"/>
  <c r="BK75" i="1"/>
  <c r="BL75" i="1"/>
  <c r="BK76" i="1"/>
  <c r="BL76" i="1"/>
  <c r="BK77" i="1"/>
  <c r="BL77" i="1"/>
  <c r="BK78" i="1"/>
  <c r="BL78" i="1"/>
  <c r="BK79" i="1"/>
  <c r="BL79" i="1"/>
  <c r="BK80" i="1"/>
  <c r="BL80" i="1"/>
  <c r="BK7" i="1"/>
  <c r="BL7" i="1"/>
  <c r="BK8" i="1"/>
  <c r="BL8" i="1"/>
  <c r="BL81" i="1"/>
  <c r="BK9" i="1"/>
  <c r="BL9" i="1"/>
  <c r="BK10" i="1"/>
  <c r="BL10" i="1"/>
  <c r="BK13" i="1"/>
  <c r="BL13" i="1"/>
  <c r="BK11" i="1"/>
  <c r="BL11" i="1"/>
  <c r="BK12" i="1"/>
  <c r="BL12" i="1"/>
  <c r="BK14" i="1"/>
  <c r="BL14" i="1"/>
  <c r="BK15" i="1"/>
  <c r="BL15" i="1"/>
  <c r="BK16" i="1"/>
  <c r="BL16" i="1"/>
  <c r="BK17" i="1"/>
  <c r="BL17" i="1"/>
  <c r="BK6" i="1"/>
  <c r="BL6" i="1"/>
  <c r="BE72" i="1"/>
  <c r="BF72" i="1"/>
  <c r="BE73" i="1"/>
  <c r="BF73" i="1"/>
  <c r="BE74" i="1"/>
  <c r="BF74" i="1"/>
  <c r="BE75" i="1"/>
  <c r="BF75" i="1"/>
  <c r="BE76" i="1"/>
  <c r="BF76" i="1"/>
  <c r="BE77" i="1"/>
  <c r="BF77" i="1"/>
  <c r="BE78" i="1"/>
  <c r="BF78" i="1"/>
  <c r="BE79" i="1"/>
  <c r="BF79" i="1"/>
  <c r="BE80" i="1"/>
  <c r="BF80" i="1"/>
  <c r="BE46" i="1"/>
  <c r="BF46" i="1"/>
  <c r="BE50" i="1"/>
  <c r="BF50" i="1"/>
  <c r="BE54" i="1"/>
  <c r="BF54" i="1"/>
  <c r="BE52" i="1"/>
  <c r="BF52" i="1"/>
  <c r="BE53" i="1"/>
  <c r="BF53" i="1"/>
  <c r="BE41" i="1"/>
  <c r="BF41" i="1"/>
  <c r="BE56" i="1"/>
  <c r="BF56" i="1"/>
  <c r="BE55" i="1"/>
  <c r="BF55" i="1"/>
  <c r="BE60" i="1"/>
  <c r="BF60" i="1"/>
  <c r="BE57" i="1"/>
  <c r="BF57" i="1"/>
  <c r="BE58" i="1"/>
  <c r="BF58" i="1"/>
  <c r="BE59" i="1"/>
  <c r="BF59" i="1"/>
  <c r="BE61" i="1"/>
  <c r="BF61" i="1"/>
  <c r="BE62" i="1"/>
  <c r="BF62" i="1"/>
  <c r="BE63" i="1"/>
  <c r="BF63" i="1"/>
  <c r="BE64" i="1"/>
  <c r="BF64" i="1"/>
  <c r="BE68" i="1"/>
  <c r="BF68" i="1"/>
  <c r="BE66" i="1"/>
  <c r="BF66" i="1"/>
  <c r="BE67" i="1"/>
  <c r="BF67" i="1"/>
  <c r="BE65" i="1"/>
  <c r="BF65" i="1"/>
  <c r="BE69" i="1"/>
  <c r="BF69" i="1"/>
  <c r="BE70" i="1"/>
  <c r="BF70" i="1"/>
  <c r="BE71" i="1"/>
  <c r="BF71" i="1"/>
  <c r="BE19" i="1"/>
  <c r="BF19" i="1"/>
  <c r="BE20" i="1"/>
  <c r="BF20" i="1"/>
  <c r="BE21" i="1"/>
  <c r="BF21" i="1"/>
  <c r="BE22" i="1"/>
  <c r="BF22" i="1"/>
  <c r="BE23" i="1"/>
  <c r="BF23" i="1"/>
  <c r="BE24" i="1"/>
  <c r="BF24" i="1"/>
  <c r="BE32" i="1"/>
  <c r="BF32" i="1"/>
  <c r="BE25" i="1"/>
  <c r="BF25" i="1"/>
  <c r="BE26" i="1"/>
  <c r="BF26" i="1"/>
  <c r="BE27" i="1"/>
  <c r="BF27" i="1"/>
  <c r="BE28" i="1"/>
  <c r="BF28" i="1"/>
  <c r="BE33" i="1"/>
  <c r="BF33" i="1"/>
  <c r="BE34" i="1"/>
  <c r="BF34" i="1"/>
  <c r="BE29" i="1"/>
  <c r="BF29" i="1"/>
  <c r="BE30" i="1"/>
  <c r="BF30" i="1"/>
  <c r="BE31" i="1"/>
  <c r="BF31" i="1"/>
  <c r="BE38" i="1"/>
  <c r="BF38" i="1"/>
  <c r="BE35" i="1"/>
  <c r="BF35" i="1"/>
  <c r="BE36" i="1"/>
  <c r="BF36" i="1"/>
  <c r="BE37" i="1"/>
  <c r="BF37" i="1"/>
  <c r="BE39" i="1"/>
  <c r="BE40" i="1"/>
  <c r="BF40" i="1"/>
  <c r="BE42" i="1"/>
  <c r="BF42" i="1"/>
  <c r="BE43" i="1"/>
  <c r="BF43" i="1"/>
  <c r="BE44" i="1"/>
  <c r="BF44" i="1"/>
  <c r="BE45" i="1"/>
  <c r="BF45" i="1"/>
  <c r="BE47" i="1"/>
  <c r="BF47" i="1"/>
  <c r="BE48" i="1"/>
  <c r="BF48" i="1"/>
  <c r="BE49" i="1"/>
  <c r="BF49" i="1"/>
  <c r="BE51" i="1"/>
  <c r="BF51" i="1"/>
  <c r="BE7" i="1"/>
  <c r="BF7" i="1"/>
  <c r="BE8" i="1"/>
  <c r="BF8" i="1"/>
  <c r="BF81" i="1"/>
  <c r="BE9" i="1"/>
  <c r="BF9" i="1"/>
  <c r="BE10" i="1"/>
  <c r="BF10" i="1"/>
  <c r="BE13" i="1"/>
  <c r="BF13" i="1"/>
  <c r="BE11" i="1"/>
  <c r="BF11" i="1"/>
  <c r="BE12" i="1"/>
  <c r="BF12" i="1"/>
  <c r="BE14" i="1"/>
  <c r="BF14" i="1"/>
  <c r="BE15" i="1"/>
  <c r="BF15" i="1"/>
  <c r="BE16" i="1"/>
  <c r="BF16" i="1"/>
  <c r="BE17" i="1"/>
  <c r="BF17" i="1"/>
  <c r="BE18" i="1"/>
  <c r="BF18" i="1"/>
  <c r="BE6" i="1"/>
  <c r="BF6" i="1"/>
  <c r="BA76" i="1"/>
  <c r="BB76" i="1"/>
  <c r="BA77" i="1"/>
  <c r="BB77" i="1"/>
  <c r="BA78" i="1"/>
  <c r="BB78" i="1"/>
  <c r="BA79" i="1"/>
  <c r="BB79" i="1"/>
  <c r="BA80" i="1"/>
  <c r="BB80" i="1"/>
  <c r="BA67" i="1"/>
  <c r="BB67" i="1"/>
  <c r="BA65" i="1"/>
  <c r="BB65" i="1"/>
  <c r="BA69" i="1"/>
  <c r="BB69" i="1"/>
  <c r="BA70" i="1"/>
  <c r="BB70" i="1"/>
  <c r="BA71" i="1"/>
  <c r="BB71" i="1"/>
  <c r="BA72" i="1"/>
  <c r="BB72" i="1"/>
  <c r="BA73" i="1"/>
  <c r="BA74" i="1"/>
  <c r="BB74" i="1"/>
  <c r="BA75" i="1"/>
  <c r="BB75" i="1"/>
  <c r="BA62" i="1"/>
  <c r="BB62" i="1"/>
  <c r="BA63" i="1"/>
  <c r="BB63" i="1"/>
  <c r="BA64" i="1"/>
  <c r="BB64" i="1"/>
  <c r="BA68" i="1"/>
  <c r="BB68" i="1"/>
  <c r="BA66" i="1"/>
  <c r="BB66" i="1"/>
  <c r="BA56" i="1"/>
  <c r="BB56" i="1"/>
  <c r="BA55" i="1"/>
  <c r="BB55" i="1"/>
  <c r="BA60" i="1"/>
  <c r="BB60" i="1"/>
  <c r="BA57" i="1"/>
  <c r="BB57" i="1"/>
  <c r="BA58" i="1"/>
  <c r="CL58" i="1"/>
  <c r="CM58" i="1"/>
  <c r="BB58" i="1"/>
  <c r="BA59" i="1"/>
  <c r="BB59" i="1"/>
  <c r="BA61" i="1"/>
  <c r="CL61" i="1"/>
  <c r="CM61" i="1"/>
  <c r="BB61" i="1"/>
  <c r="BA45" i="1"/>
  <c r="BB45" i="1"/>
  <c r="BA47" i="1"/>
  <c r="BB47" i="1"/>
  <c r="BA48" i="1"/>
  <c r="BB48" i="1"/>
  <c r="BA49" i="1"/>
  <c r="CL49" i="1"/>
  <c r="CM49" i="1"/>
  <c r="BB49" i="1"/>
  <c r="BA51" i="1"/>
  <c r="BB51" i="1"/>
  <c r="BA46" i="1"/>
  <c r="BB46" i="1"/>
  <c r="BA50" i="1"/>
  <c r="BB50" i="1"/>
  <c r="BA54" i="1"/>
  <c r="CL54" i="1"/>
  <c r="CM54" i="1"/>
  <c r="BB54" i="1"/>
  <c r="BA52" i="1"/>
  <c r="BB52" i="1"/>
  <c r="BA53" i="1"/>
  <c r="BB53" i="1"/>
  <c r="BA41" i="1"/>
  <c r="BB41" i="1"/>
  <c r="BA29" i="1"/>
  <c r="BB29" i="1"/>
  <c r="BA30" i="1"/>
  <c r="BB30" i="1"/>
  <c r="BA31" i="1"/>
  <c r="BA38" i="1"/>
  <c r="BB38" i="1"/>
  <c r="BA35" i="1"/>
  <c r="BB35" i="1"/>
  <c r="BA36" i="1"/>
  <c r="BB36" i="1"/>
  <c r="BA37" i="1"/>
  <c r="BA39" i="1"/>
  <c r="BB39" i="1"/>
  <c r="BA40" i="1"/>
  <c r="BB40" i="1"/>
  <c r="BA42" i="1"/>
  <c r="BB42" i="1"/>
  <c r="BA43" i="1"/>
  <c r="BB43" i="1"/>
  <c r="BA44" i="1"/>
  <c r="BB44" i="1"/>
  <c r="BB31" i="1"/>
  <c r="BB37" i="1"/>
  <c r="BA23" i="1"/>
  <c r="BB23" i="1"/>
  <c r="BA24" i="1"/>
  <c r="BA32" i="1"/>
  <c r="BB32" i="1"/>
  <c r="BA25" i="1"/>
  <c r="BB25" i="1"/>
  <c r="BA26" i="1"/>
  <c r="BB26" i="1"/>
  <c r="BA27" i="1"/>
  <c r="BB27" i="1"/>
  <c r="BA28" i="1"/>
  <c r="BB28" i="1"/>
  <c r="BA33" i="1"/>
  <c r="BB33" i="1"/>
  <c r="BA34" i="1"/>
  <c r="BB34" i="1"/>
  <c r="BA7" i="1"/>
  <c r="BB7" i="1"/>
  <c r="BA8" i="1"/>
  <c r="BB8" i="1"/>
  <c r="BA9" i="1"/>
  <c r="BB9" i="1"/>
  <c r="BA10" i="1"/>
  <c r="BB10" i="1"/>
  <c r="BA13" i="1"/>
  <c r="BB13" i="1"/>
  <c r="BA11" i="1"/>
  <c r="BB11" i="1"/>
  <c r="BA12" i="1"/>
  <c r="BB12" i="1"/>
  <c r="BA14" i="1"/>
  <c r="BB14" i="1"/>
  <c r="BA15" i="1"/>
  <c r="BB15" i="1"/>
  <c r="BA16" i="1"/>
  <c r="BB16" i="1"/>
  <c r="BA17" i="1"/>
  <c r="BB17" i="1"/>
  <c r="BA18" i="1"/>
  <c r="BB18" i="1"/>
  <c r="BA19" i="1"/>
  <c r="BB19" i="1"/>
  <c r="BA20" i="1"/>
  <c r="BB20" i="1"/>
  <c r="BA21" i="1"/>
  <c r="BB21" i="1"/>
  <c r="BA22" i="1"/>
  <c r="BB22" i="1"/>
  <c r="BA6" i="1"/>
  <c r="BB6" i="1"/>
  <c r="AS34" i="1"/>
  <c r="AT34" i="1"/>
  <c r="AS29" i="1"/>
  <c r="AT29" i="1"/>
  <c r="AS30" i="1"/>
  <c r="AT30" i="1"/>
  <c r="AS31" i="1"/>
  <c r="AT31" i="1"/>
  <c r="AS38" i="1"/>
  <c r="AT38" i="1"/>
  <c r="AS35" i="1"/>
  <c r="AT35" i="1"/>
  <c r="AS36" i="1"/>
  <c r="AT36" i="1"/>
  <c r="AS37" i="1"/>
  <c r="AT37" i="1"/>
  <c r="AS39" i="1"/>
  <c r="AT39" i="1"/>
  <c r="AS40" i="1"/>
  <c r="AT40" i="1"/>
  <c r="AS42" i="1"/>
  <c r="AT42" i="1"/>
  <c r="AS43" i="1"/>
  <c r="AT43" i="1"/>
  <c r="AS44" i="1"/>
  <c r="AT44" i="1"/>
  <c r="AS45" i="1"/>
  <c r="AT45" i="1"/>
  <c r="AS47" i="1"/>
  <c r="AT47" i="1"/>
  <c r="AS48" i="1"/>
  <c r="AT48" i="1"/>
  <c r="AS49" i="1"/>
  <c r="AT49" i="1"/>
  <c r="AS51" i="1"/>
  <c r="AT51" i="1"/>
  <c r="AS46" i="1"/>
  <c r="AT46" i="1"/>
  <c r="AS50" i="1"/>
  <c r="AT50" i="1"/>
  <c r="AS54" i="1"/>
  <c r="AT54" i="1"/>
  <c r="AS52" i="1"/>
  <c r="AT52" i="1"/>
  <c r="AS53" i="1"/>
  <c r="AT53" i="1"/>
  <c r="AS41" i="1"/>
  <c r="AT41" i="1"/>
  <c r="AS56" i="1"/>
  <c r="AT56" i="1"/>
  <c r="AS55" i="1"/>
  <c r="AT55" i="1"/>
  <c r="AS60" i="1"/>
  <c r="AT60" i="1"/>
  <c r="AS57" i="1"/>
  <c r="AT57" i="1"/>
  <c r="AS58" i="1"/>
  <c r="AT58" i="1"/>
  <c r="AS59" i="1"/>
  <c r="AT59" i="1"/>
  <c r="AS61" i="1"/>
  <c r="AT61" i="1"/>
  <c r="AS62" i="1"/>
  <c r="AT62" i="1"/>
  <c r="AS63" i="1"/>
  <c r="AT63" i="1"/>
  <c r="AS64" i="1"/>
  <c r="AT64" i="1"/>
  <c r="AS68" i="1"/>
  <c r="AT68" i="1"/>
  <c r="AS66" i="1"/>
  <c r="AT66" i="1"/>
  <c r="AS67" i="1"/>
  <c r="AT67" i="1"/>
  <c r="AS65" i="1"/>
  <c r="AT65" i="1"/>
  <c r="AS69" i="1"/>
  <c r="AT69" i="1"/>
  <c r="AS70" i="1"/>
  <c r="AT70" i="1"/>
  <c r="AS71" i="1"/>
  <c r="AT71" i="1"/>
  <c r="AS72" i="1"/>
  <c r="AT72" i="1"/>
  <c r="AS73" i="1"/>
  <c r="AT73" i="1"/>
  <c r="AS74" i="1"/>
  <c r="AT74" i="1"/>
  <c r="AS75" i="1"/>
  <c r="AT75" i="1"/>
  <c r="AS76" i="1"/>
  <c r="AT76" i="1"/>
  <c r="AS77" i="1"/>
  <c r="AT77" i="1"/>
  <c r="AS78" i="1"/>
  <c r="AT78" i="1"/>
  <c r="AS79" i="1"/>
  <c r="AT79" i="1"/>
  <c r="AS80" i="1"/>
  <c r="AT80" i="1"/>
  <c r="AS32" i="1"/>
  <c r="AT32" i="1"/>
  <c r="AS25" i="1"/>
  <c r="AT25" i="1"/>
  <c r="AS26" i="1"/>
  <c r="AT26" i="1"/>
  <c r="AS27" i="1"/>
  <c r="AT27" i="1"/>
  <c r="AS28" i="1"/>
  <c r="AT28" i="1"/>
  <c r="AS33" i="1"/>
  <c r="AT33" i="1"/>
  <c r="AS19" i="1"/>
  <c r="AT19" i="1"/>
  <c r="AS20" i="1"/>
  <c r="AT20" i="1"/>
  <c r="AS21" i="1"/>
  <c r="AT21" i="1"/>
  <c r="AS22" i="1"/>
  <c r="AT22" i="1"/>
  <c r="AS23" i="1"/>
  <c r="AT23" i="1"/>
  <c r="AS24" i="1"/>
  <c r="AT24" i="1"/>
  <c r="AS7" i="1"/>
  <c r="AT7" i="1"/>
  <c r="AS8" i="1"/>
  <c r="AT8" i="1"/>
  <c r="AT81" i="1"/>
  <c r="AS9" i="1"/>
  <c r="AT9" i="1"/>
  <c r="AS10" i="1"/>
  <c r="AT10" i="1"/>
  <c r="AS13" i="1"/>
  <c r="AT13" i="1"/>
  <c r="AS11" i="1"/>
  <c r="AT11" i="1"/>
  <c r="AS12" i="1"/>
  <c r="AT12" i="1"/>
  <c r="AS14" i="1"/>
  <c r="AT14" i="1"/>
  <c r="AS15" i="1"/>
  <c r="AT15" i="1"/>
  <c r="AS16" i="1"/>
  <c r="AT16" i="1"/>
  <c r="AS17" i="1"/>
  <c r="AT17" i="1"/>
  <c r="AS18" i="1"/>
  <c r="AT18" i="1"/>
  <c r="AS6" i="1"/>
  <c r="AT6" i="1"/>
  <c r="AO78" i="1"/>
  <c r="AP78" i="1"/>
  <c r="AO20" i="1"/>
  <c r="AP20" i="1"/>
  <c r="AO21" i="1"/>
  <c r="AP21" i="1"/>
  <c r="AO22" i="1"/>
  <c r="AP22" i="1"/>
  <c r="AO23" i="1"/>
  <c r="AO24" i="1"/>
  <c r="AP24" i="1"/>
  <c r="AO32" i="1"/>
  <c r="AO25" i="1"/>
  <c r="AP25" i="1"/>
  <c r="AO26" i="1"/>
  <c r="AO27" i="1"/>
  <c r="AP27" i="1"/>
  <c r="AO28" i="1"/>
  <c r="AP28" i="1"/>
  <c r="AO33" i="1"/>
  <c r="AP33" i="1"/>
  <c r="AO34" i="1"/>
  <c r="AP34" i="1"/>
  <c r="AO29" i="1"/>
  <c r="AP29" i="1"/>
  <c r="AO30" i="1"/>
  <c r="AP30" i="1"/>
  <c r="AO31" i="1"/>
  <c r="AP31" i="1"/>
  <c r="AO38" i="1"/>
  <c r="AP38" i="1"/>
  <c r="AO35" i="1"/>
  <c r="AP35" i="1"/>
  <c r="AO36" i="1"/>
  <c r="AP36" i="1"/>
  <c r="AO37" i="1"/>
  <c r="AP37" i="1"/>
  <c r="AO39" i="1"/>
  <c r="AO40" i="1"/>
  <c r="AP40" i="1"/>
  <c r="AO42" i="1"/>
  <c r="AP42" i="1"/>
  <c r="AO43" i="1"/>
  <c r="AO44" i="1"/>
  <c r="AP44" i="1"/>
  <c r="AO45" i="1"/>
  <c r="AO47" i="1"/>
  <c r="AP47" i="1"/>
  <c r="AO48" i="1"/>
  <c r="AP48" i="1"/>
  <c r="AO49" i="1"/>
  <c r="AP49" i="1"/>
  <c r="AO51" i="1"/>
  <c r="AO46" i="1"/>
  <c r="AP46" i="1"/>
  <c r="AO50" i="1"/>
  <c r="AP50" i="1"/>
  <c r="AO54" i="1"/>
  <c r="AP54" i="1"/>
  <c r="AO52" i="1"/>
  <c r="AP52" i="1"/>
  <c r="AO53" i="1"/>
  <c r="AP53" i="1"/>
  <c r="AO41" i="1"/>
  <c r="AP41" i="1"/>
  <c r="AO56" i="1"/>
  <c r="AP56" i="1"/>
  <c r="AO55" i="1"/>
  <c r="AP55" i="1"/>
  <c r="AO60" i="1"/>
  <c r="AP60" i="1"/>
  <c r="AO57" i="1"/>
  <c r="AP57" i="1"/>
  <c r="AO58" i="1"/>
  <c r="AP58" i="1"/>
  <c r="AO59" i="1"/>
  <c r="AP59" i="1"/>
  <c r="AO61" i="1"/>
  <c r="AP61" i="1"/>
  <c r="AO62" i="1"/>
  <c r="AP62" i="1"/>
  <c r="AO63" i="1"/>
  <c r="AP63" i="1"/>
  <c r="AO64" i="1"/>
  <c r="AP64" i="1"/>
  <c r="AO68" i="1"/>
  <c r="AP68" i="1"/>
  <c r="AO66" i="1"/>
  <c r="AP66" i="1"/>
  <c r="AO67" i="1"/>
  <c r="AP67" i="1"/>
  <c r="AO65" i="1"/>
  <c r="AP65" i="1"/>
  <c r="AO69" i="1"/>
  <c r="AP69" i="1"/>
  <c r="AO70" i="1"/>
  <c r="AP70" i="1"/>
  <c r="AO71" i="1"/>
  <c r="AP71" i="1"/>
  <c r="AO72" i="1"/>
  <c r="AP72" i="1"/>
  <c r="AO73" i="1"/>
  <c r="AP73" i="1"/>
  <c r="AO74" i="1"/>
  <c r="AP74" i="1"/>
  <c r="AO75" i="1"/>
  <c r="AP75" i="1"/>
  <c r="AO76" i="1"/>
  <c r="AP76" i="1"/>
  <c r="AO77" i="1"/>
  <c r="AP77" i="1"/>
  <c r="AO79" i="1"/>
  <c r="AP79" i="1"/>
  <c r="AO80" i="1"/>
  <c r="AP80" i="1"/>
  <c r="AO11" i="1"/>
  <c r="AP11" i="1"/>
  <c r="AO12" i="1"/>
  <c r="AP12" i="1"/>
  <c r="AO14" i="1"/>
  <c r="AP14" i="1"/>
  <c r="AP81" i="1"/>
  <c r="AO15" i="1"/>
  <c r="AP15" i="1"/>
  <c r="AO16" i="1"/>
  <c r="AP16" i="1"/>
  <c r="AO17" i="1"/>
  <c r="AP17" i="1"/>
  <c r="AO18" i="1"/>
  <c r="AP18" i="1"/>
  <c r="AO19" i="1"/>
  <c r="AP19" i="1"/>
  <c r="AO7" i="1"/>
  <c r="AP7" i="1"/>
  <c r="AO8" i="1"/>
  <c r="AP8" i="1"/>
  <c r="AO9" i="1"/>
  <c r="AP9" i="1"/>
  <c r="AO10" i="1"/>
  <c r="AP10" i="1"/>
  <c r="AO13" i="1"/>
  <c r="AP13" i="1"/>
  <c r="AO6" i="1"/>
  <c r="AP6" i="1"/>
  <c r="AJ76" i="1"/>
  <c r="AK76" i="1"/>
  <c r="AJ77" i="1"/>
  <c r="AK77" i="1"/>
  <c r="AJ78" i="1"/>
  <c r="AK78" i="1"/>
  <c r="AJ79" i="1"/>
  <c r="AK79" i="1"/>
  <c r="AJ80" i="1"/>
  <c r="AK80" i="1"/>
  <c r="AJ64" i="1"/>
  <c r="AK64" i="1"/>
  <c r="AJ68" i="1"/>
  <c r="AK68" i="1"/>
  <c r="AJ66" i="1"/>
  <c r="AK66" i="1"/>
  <c r="AJ67" i="1"/>
  <c r="AK67" i="1"/>
  <c r="AJ65" i="1"/>
  <c r="AK65" i="1"/>
  <c r="AJ69" i="1"/>
  <c r="AK69" i="1"/>
  <c r="AJ70" i="1"/>
  <c r="AK70" i="1"/>
  <c r="AJ71" i="1"/>
  <c r="AK71" i="1"/>
  <c r="AJ72" i="1"/>
  <c r="AK72" i="1"/>
  <c r="AJ73" i="1"/>
  <c r="AK73" i="1"/>
  <c r="AJ74" i="1"/>
  <c r="AK74" i="1"/>
  <c r="AJ75" i="1"/>
  <c r="AK75" i="1"/>
  <c r="AJ57" i="1"/>
  <c r="AK57" i="1"/>
  <c r="AJ58" i="1"/>
  <c r="AK58" i="1"/>
  <c r="AJ59" i="1"/>
  <c r="AK59" i="1"/>
  <c r="AJ61" i="1"/>
  <c r="AK61" i="1"/>
  <c r="AJ62" i="1"/>
  <c r="AK62" i="1"/>
  <c r="AJ63" i="1"/>
  <c r="AK63" i="1"/>
  <c r="AJ54" i="1"/>
  <c r="AK54" i="1"/>
  <c r="AJ50" i="1"/>
  <c r="AK50" i="1"/>
  <c r="AJ55" i="1"/>
  <c r="AJ52" i="1"/>
  <c r="AK52" i="1"/>
  <c r="AJ53" i="1"/>
  <c r="AK53" i="1"/>
  <c r="AJ41" i="1"/>
  <c r="AK41" i="1"/>
  <c r="AJ56" i="1"/>
  <c r="AK56" i="1"/>
  <c r="AJ60" i="1"/>
  <c r="AK60" i="1"/>
  <c r="AJ35" i="1"/>
  <c r="AK35" i="1"/>
  <c r="AJ36" i="1"/>
  <c r="AK36" i="1"/>
  <c r="AJ37" i="1"/>
  <c r="AK37" i="1"/>
  <c r="AJ39" i="1"/>
  <c r="AK39" i="1"/>
  <c r="AJ40" i="1"/>
  <c r="AK40" i="1"/>
  <c r="AJ42" i="1"/>
  <c r="AK42" i="1"/>
  <c r="AJ43" i="1"/>
  <c r="AK43" i="1"/>
  <c r="AJ44" i="1"/>
  <c r="AK44" i="1"/>
  <c r="AJ45" i="1"/>
  <c r="AK45" i="1"/>
  <c r="AJ47" i="1"/>
  <c r="AK47" i="1"/>
  <c r="AJ48" i="1"/>
  <c r="AK48" i="1"/>
  <c r="AJ49" i="1"/>
  <c r="AK49" i="1"/>
  <c r="AJ51" i="1"/>
  <c r="AK51" i="1"/>
  <c r="AJ46" i="1"/>
  <c r="AK46" i="1"/>
  <c r="AJ25" i="1"/>
  <c r="AK25" i="1"/>
  <c r="AJ26" i="1"/>
  <c r="AK26" i="1"/>
  <c r="AJ27" i="1"/>
  <c r="AK27" i="1"/>
  <c r="AJ28" i="1"/>
  <c r="AK28" i="1"/>
  <c r="AJ33" i="1"/>
  <c r="AK33" i="1"/>
  <c r="AJ34" i="1"/>
  <c r="AK34" i="1"/>
  <c r="AJ29" i="1"/>
  <c r="AK29" i="1"/>
  <c r="AJ30" i="1"/>
  <c r="AK30" i="1"/>
  <c r="AJ31" i="1"/>
  <c r="AK31" i="1"/>
  <c r="AJ38" i="1"/>
  <c r="AK38" i="1"/>
  <c r="AJ23" i="1"/>
  <c r="AK23" i="1"/>
  <c r="AJ24" i="1"/>
  <c r="AK24" i="1"/>
  <c r="AJ32" i="1"/>
  <c r="AK32" i="1"/>
  <c r="AJ19" i="1"/>
  <c r="AK19" i="1"/>
  <c r="AJ20" i="1"/>
  <c r="AK20" i="1"/>
  <c r="AJ21" i="1"/>
  <c r="AK21" i="1"/>
  <c r="AJ22" i="1"/>
  <c r="AK22" i="1"/>
  <c r="AJ9" i="1"/>
  <c r="AK9" i="1"/>
  <c r="AJ10" i="1"/>
  <c r="AK10" i="1"/>
  <c r="AJ13" i="1"/>
  <c r="AK13" i="1"/>
  <c r="AJ11" i="1"/>
  <c r="AK11" i="1"/>
  <c r="AJ12" i="1"/>
  <c r="AK12" i="1"/>
  <c r="AJ14" i="1"/>
  <c r="AK14" i="1"/>
  <c r="AJ15" i="1"/>
  <c r="AK15" i="1"/>
  <c r="AJ16" i="1"/>
  <c r="AK16" i="1"/>
  <c r="AJ17" i="1"/>
  <c r="AK17" i="1"/>
  <c r="AJ18" i="1"/>
  <c r="AK18" i="1"/>
  <c r="AJ7" i="1"/>
  <c r="AK7" i="1"/>
  <c r="AJ8" i="1"/>
  <c r="AK8" i="1"/>
  <c r="AJ6" i="1"/>
  <c r="AK6" i="1"/>
  <c r="AF25" i="1"/>
  <c r="AG25" i="1"/>
  <c r="AF26" i="1"/>
  <c r="AG26" i="1"/>
  <c r="AF27" i="1"/>
  <c r="AG27" i="1"/>
  <c r="AF28" i="1"/>
  <c r="AG28" i="1"/>
  <c r="AF33" i="1"/>
  <c r="AG33" i="1"/>
  <c r="AF34" i="1"/>
  <c r="AG34" i="1"/>
  <c r="AF29" i="1"/>
  <c r="AG29" i="1"/>
  <c r="AF30" i="1"/>
  <c r="AG30" i="1"/>
  <c r="AF31" i="1"/>
  <c r="AG31" i="1"/>
  <c r="AF38" i="1"/>
  <c r="AG38" i="1"/>
  <c r="AF35" i="1"/>
  <c r="AG35" i="1"/>
  <c r="AF36" i="1"/>
  <c r="AG36" i="1"/>
  <c r="AF37" i="1"/>
  <c r="AG37" i="1"/>
  <c r="AF39" i="1"/>
  <c r="AG39" i="1"/>
  <c r="AF40" i="1"/>
  <c r="AG40" i="1"/>
  <c r="AF42" i="1"/>
  <c r="AG42" i="1"/>
  <c r="AF43" i="1"/>
  <c r="AG43" i="1"/>
  <c r="AF44" i="1"/>
  <c r="AG44" i="1"/>
  <c r="AF45" i="1"/>
  <c r="AG45" i="1"/>
  <c r="AF47" i="1"/>
  <c r="AG47" i="1"/>
  <c r="AF48" i="1"/>
  <c r="AG48" i="1"/>
  <c r="AF49" i="1"/>
  <c r="AG49" i="1"/>
  <c r="AF51" i="1"/>
  <c r="AG51" i="1"/>
  <c r="AF46" i="1"/>
  <c r="AG46" i="1"/>
  <c r="AF50" i="1"/>
  <c r="AG50" i="1"/>
  <c r="AF54" i="1"/>
  <c r="AG54" i="1"/>
  <c r="AF52" i="1"/>
  <c r="CL52" i="1"/>
  <c r="CM52" i="1"/>
  <c r="AF53" i="1"/>
  <c r="AG53" i="1"/>
  <c r="AF41" i="1"/>
  <c r="CL41" i="1"/>
  <c r="CM41" i="1"/>
  <c r="AG41" i="1"/>
  <c r="AF56" i="1"/>
  <c r="AG56" i="1"/>
  <c r="AF55" i="1"/>
  <c r="AG55" i="1"/>
  <c r="AF60" i="1"/>
  <c r="AG60" i="1"/>
  <c r="AF57" i="1"/>
  <c r="AG57" i="1"/>
  <c r="AF58" i="1"/>
  <c r="AG58" i="1"/>
  <c r="AF59" i="1"/>
  <c r="AG59" i="1"/>
  <c r="AF61" i="1"/>
  <c r="AG61" i="1"/>
  <c r="AF62" i="1"/>
  <c r="CL62" i="1"/>
  <c r="CM62" i="1"/>
  <c r="AG62" i="1"/>
  <c r="AF63" i="1"/>
  <c r="AG63" i="1"/>
  <c r="AF64" i="1"/>
  <c r="AG64" i="1"/>
  <c r="AF68" i="1"/>
  <c r="AG68" i="1"/>
  <c r="AF66" i="1"/>
  <c r="AG66" i="1"/>
  <c r="AF67" i="1"/>
  <c r="AG67" i="1"/>
  <c r="AF65" i="1"/>
  <c r="AG65" i="1"/>
  <c r="AF69" i="1"/>
  <c r="AG69" i="1"/>
  <c r="AF70" i="1"/>
  <c r="AG70" i="1"/>
  <c r="AF71" i="1"/>
  <c r="AG71" i="1"/>
  <c r="AF72" i="1"/>
  <c r="CL72" i="1"/>
  <c r="CM72" i="1"/>
  <c r="AG72" i="1"/>
  <c r="AF73" i="1"/>
  <c r="AG73" i="1"/>
  <c r="AF74" i="1"/>
  <c r="AG74" i="1"/>
  <c r="AF75" i="1"/>
  <c r="AG75" i="1"/>
  <c r="AF76" i="1"/>
  <c r="AG76" i="1"/>
  <c r="AF77" i="1"/>
  <c r="AG77" i="1"/>
  <c r="AF78" i="1"/>
  <c r="AG78" i="1"/>
  <c r="AF79" i="1"/>
  <c r="AG79" i="1"/>
  <c r="AF80" i="1"/>
  <c r="AG80" i="1"/>
  <c r="AF6" i="1"/>
  <c r="AG6" i="1"/>
  <c r="AF7" i="1"/>
  <c r="AG7" i="1"/>
  <c r="AF8" i="1"/>
  <c r="AG8" i="1"/>
  <c r="AF9" i="1"/>
  <c r="AG9" i="1"/>
  <c r="AF10" i="1"/>
  <c r="AG10" i="1"/>
  <c r="AF13" i="1"/>
  <c r="CL13" i="1"/>
  <c r="CM13" i="1"/>
  <c r="AG13" i="1"/>
  <c r="AF11" i="1"/>
  <c r="AG11" i="1"/>
  <c r="AF12" i="1"/>
  <c r="AF14" i="1"/>
  <c r="AG14" i="1"/>
  <c r="AF15" i="1"/>
  <c r="AG15" i="1"/>
  <c r="AF16" i="1"/>
  <c r="AG16" i="1"/>
  <c r="AF17" i="1"/>
  <c r="AG17" i="1"/>
  <c r="AF18" i="1"/>
  <c r="AG18" i="1"/>
  <c r="AF19" i="1"/>
  <c r="AG19" i="1"/>
  <c r="AF20" i="1"/>
  <c r="AG20" i="1"/>
  <c r="AF21" i="1"/>
  <c r="AG21" i="1"/>
  <c r="AF22" i="1"/>
  <c r="AG22" i="1"/>
  <c r="AF23" i="1"/>
  <c r="AG23" i="1"/>
  <c r="AF24" i="1"/>
  <c r="AG24" i="1"/>
  <c r="AF32" i="1"/>
  <c r="AG32" i="1"/>
  <c r="U30" i="1"/>
  <c r="V30" i="1"/>
  <c r="U31" i="1"/>
  <c r="V31" i="1"/>
  <c r="U38" i="1"/>
  <c r="V38" i="1"/>
  <c r="U35" i="1"/>
  <c r="V35" i="1"/>
  <c r="U36" i="1"/>
  <c r="V36" i="1"/>
  <c r="U37" i="1"/>
  <c r="V37" i="1"/>
  <c r="U39" i="1"/>
  <c r="CL39" i="1"/>
  <c r="CM39" i="1"/>
  <c r="V39" i="1"/>
  <c r="U40" i="1"/>
  <c r="V40" i="1"/>
  <c r="U42" i="1"/>
  <c r="V42" i="1"/>
  <c r="U43" i="1"/>
  <c r="V43" i="1"/>
  <c r="U44" i="1"/>
  <c r="V44" i="1"/>
  <c r="U45" i="1"/>
  <c r="V45" i="1"/>
  <c r="U47" i="1"/>
  <c r="V47" i="1"/>
  <c r="U48" i="1"/>
  <c r="V48" i="1"/>
  <c r="U49" i="1"/>
  <c r="V49" i="1"/>
  <c r="U51" i="1"/>
  <c r="V51" i="1"/>
  <c r="U46" i="1"/>
  <c r="V46" i="1"/>
  <c r="U50" i="1"/>
  <c r="V50" i="1"/>
  <c r="U54" i="1"/>
  <c r="V54" i="1"/>
  <c r="U52" i="1"/>
  <c r="V52" i="1"/>
  <c r="U53" i="1"/>
  <c r="V53" i="1"/>
  <c r="U41" i="1"/>
  <c r="V41" i="1"/>
  <c r="U56" i="1"/>
  <c r="V56" i="1"/>
  <c r="U55" i="1"/>
  <c r="V55" i="1"/>
  <c r="U60" i="1"/>
  <c r="V60" i="1"/>
  <c r="U57" i="1"/>
  <c r="V57" i="1"/>
  <c r="U58" i="1"/>
  <c r="V58" i="1"/>
  <c r="U59" i="1"/>
  <c r="V59" i="1"/>
  <c r="U61" i="1"/>
  <c r="V61" i="1"/>
  <c r="U62" i="1"/>
  <c r="V62" i="1"/>
  <c r="U63" i="1"/>
  <c r="V63" i="1"/>
  <c r="U64" i="1"/>
  <c r="V64" i="1"/>
  <c r="U68" i="1"/>
  <c r="V68" i="1"/>
  <c r="U66" i="1"/>
  <c r="V66" i="1"/>
  <c r="U67" i="1"/>
  <c r="V67" i="1"/>
  <c r="U65" i="1"/>
  <c r="V65" i="1"/>
  <c r="U69" i="1"/>
  <c r="V69" i="1"/>
  <c r="U70" i="1"/>
  <c r="V70" i="1"/>
  <c r="U71" i="1"/>
  <c r="CL71" i="1"/>
  <c r="CM71" i="1"/>
  <c r="V71" i="1"/>
  <c r="U72" i="1"/>
  <c r="V72" i="1"/>
  <c r="U73" i="1"/>
  <c r="V73" i="1"/>
  <c r="U74" i="1"/>
  <c r="V74" i="1"/>
  <c r="U75" i="1"/>
  <c r="V75" i="1"/>
  <c r="U76" i="1"/>
  <c r="V76" i="1"/>
  <c r="U77" i="1"/>
  <c r="V77" i="1"/>
  <c r="U78" i="1"/>
  <c r="V78" i="1"/>
  <c r="U79" i="1"/>
  <c r="V79" i="1"/>
  <c r="U80" i="1"/>
  <c r="V80" i="1"/>
  <c r="U7" i="1"/>
  <c r="V7" i="1"/>
  <c r="U8" i="1"/>
  <c r="V8" i="1"/>
  <c r="U9" i="1"/>
  <c r="V9" i="1"/>
  <c r="U10" i="1"/>
  <c r="V10" i="1"/>
  <c r="U13" i="1"/>
  <c r="V13" i="1"/>
  <c r="U11" i="1"/>
  <c r="V11" i="1"/>
  <c r="U12" i="1"/>
  <c r="V12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32" i="1"/>
  <c r="V32" i="1"/>
  <c r="U25" i="1"/>
  <c r="V25" i="1"/>
  <c r="U26" i="1"/>
  <c r="V26" i="1"/>
  <c r="U27" i="1"/>
  <c r="V27" i="1"/>
  <c r="U28" i="1"/>
  <c r="V28" i="1"/>
  <c r="U33" i="1"/>
  <c r="V33" i="1"/>
  <c r="U34" i="1"/>
  <c r="CL34" i="1"/>
  <c r="CM34" i="1"/>
  <c r="V34" i="1"/>
  <c r="U29" i="1"/>
  <c r="V29" i="1"/>
  <c r="U6" i="1"/>
  <c r="V6" i="1"/>
  <c r="V81" i="1"/>
  <c r="P7" i="1"/>
  <c r="Q7" i="1"/>
  <c r="P8" i="1"/>
  <c r="Q8" i="1"/>
  <c r="Q81" i="1"/>
  <c r="P9" i="1"/>
  <c r="Q9" i="1"/>
  <c r="P10" i="1"/>
  <c r="Q10" i="1"/>
  <c r="P13" i="1"/>
  <c r="Q13" i="1"/>
  <c r="P11" i="1"/>
  <c r="Q11" i="1"/>
  <c r="P12" i="1"/>
  <c r="Q12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32" i="1"/>
  <c r="Q32" i="1"/>
  <c r="P25" i="1"/>
  <c r="Q25" i="1"/>
  <c r="P26" i="1"/>
  <c r="Q26" i="1"/>
  <c r="P27" i="1"/>
  <c r="Q27" i="1"/>
  <c r="P28" i="1"/>
  <c r="Q28" i="1"/>
  <c r="P33" i="1"/>
  <c r="Q33" i="1"/>
  <c r="P34" i="1"/>
  <c r="Q34" i="1"/>
  <c r="P29" i="1"/>
  <c r="Q29" i="1"/>
  <c r="P30" i="1"/>
  <c r="Q30" i="1"/>
  <c r="P31" i="1"/>
  <c r="Q31" i="1"/>
  <c r="P38" i="1"/>
  <c r="Q38" i="1"/>
  <c r="P35" i="1"/>
  <c r="Q35" i="1"/>
  <c r="P36" i="1"/>
  <c r="Q36" i="1"/>
  <c r="P37" i="1"/>
  <c r="Q37" i="1"/>
  <c r="P39" i="1"/>
  <c r="Q39" i="1"/>
  <c r="P40" i="1"/>
  <c r="Q40" i="1"/>
  <c r="P42" i="1"/>
  <c r="Q42" i="1"/>
  <c r="P43" i="1"/>
  <c r="Q43" i="1"/>
  <c r="P44" i="1"/>
  <c r="Q44" i="1"/>
  <c r="P45" i="1"/>
  <c r="Q45" i="1"/>
  <c r="P47" i="1"/>
  <c r="Q47" i="1"/>
  <c r="P48" i="1"/>
  <c r="Q48" i="1"/>
  <c r="P49" i="1"/>
  <c r="Q49" i="1"/>
  <c r="P51" i="1"/>
  <c r="CL51" i="1"/>
  <c r="CM51" i="1"/>
  <c r="Q51" i="1"/>
  <c r="P46" i="1"/>
  <c r="Q46" i="1"/>
  <c r="P50" i="1"/>
  <c r="Q50" i="1"/>
  <c r="P54" i="1"/>
  <c r="Q54" i="1"/>
  <c r="P52" i="1"/>
  <c r="Q52" i="1"/>
  <c r="P53" i="1"/>
  <c r="Q53" i="1"/>
  <c r="P41" i="1"/>
  <c r="Q41" i="1"/>
  <c r="P56" i="1"/>
  <c r="Q56" i="1"/>
  <c r="P55" i="1"/>
  <c r="Q55" i="1"/>
  <c r="P60" i="1"/>
  <c r="Q60" i="1"/>
  <c r="P57" i="1"/>
  <c r="Q57" i="1"/>
  <c r="P58" i="1"/>
  <c r="Q58" i="1"/>
  <c r="P59" i="1"/>
  <c r="Q59" i="1"/>
  <c r="P61" i="1"/>
  <c r="Q61" i="1"/>
  <c r="P62" i="1"/>
  <c r="Q62" i="1"/>
  <c r="P63" i="1"/>
  <c r="Q63" i="1"/>
  <c r="P64" i="1"/>
  <c r="Q64" i="1"/>
  <c r="P68" i="1"/>
  <c r="Q68" i="1"/>
  <c r="P66" i="1"/>
  <c r="Q66" i="1"/>
  <c r="P67" i="1"/>
  <c r="Q67" i="1"/>
  <c r="P65" i="1"/>
  <c r="Q65" i="1"/>
  <c r="P69" i="1"/>
  <c r="Q69" i="1"/>
  <c r="P70" i="1"/>
  <c r="Q70" i="1"/>
  <c r="P71" i="1"/>
  <c r="Q71" i="1"/>
  <c r="P72" i="1"/>
  <c r="Q72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6" i="1"/>
  <c r="Q6" i="1"/>
  <c r="W3" i="1"/>
  <c r="AE3" i="1"/>
  <c r="AH3" i="1"/>
  <c r="BG3" i="1"/>
  <c r="BH3" i="1"/>
  <c r="AU3" i="1"/>
  <c r="AP39" i="1"/>
  <c r="AP23" i="1"/>
  <c r="AP32" i="1"/>
  <c r="AP26" i="1"/>
  <c r="BB73" i="1"/>
  <c r="CF39" i="1"/>
  <c r="CF15" i="1"/>
  <c r="CF13" i="1"/>
  <c r="CK23" i="1"/>
  <c r="CK21" i="1"/>
  <c r="CF68" i="1"/>
  <c r="CF53" i="1"/>
  <c r="CF46" i="1"/>
  <c r="CF47" i="1"/>
  <c r="CF30" i="1"/>
  <c r="CF28" i="1"/>
  <c r="CK19" i="1"/>
  <c r="CK10" i="1"/>
  <c r="CK17" i="1"/>
  <c r="CK32" i="1"/>
  <c r="CK31" i="1"/>
  <c r="CK37" i="1"/>
  <c r="CK44" i="1"/>
  <c r="CK49" i="1"/>
  <c r="CK54" i="1"/>
  <c r="CK56" i="1"/>
  <c r="CK58" i="1"/>
  <c r="CK62" i="1"/>
  <c r="CK70" i="1"/>
  <c r="CK74" i="1"/>
  <c r="AK55" i="1"/>
  <c r="BW28" i="1"/>
  <c r="CL44" i="1"/>
  <c r="CM44" i="1"/>
  <c r="CL8" i="1"/>
  <c r="CM8" i="1"/>
  <c r="CL10" i="1"/>
  <c r="CM10" i="1"/>
  <c r="CM32" i="1"/>
  <c r="BW24" i="1"/>
  <c r="BW81" i="1"/>
  <c r="BW18" i="1"/>
  <c r="CL18" i="1"/>
  <c r="CM18" i="1"/>
  <c r="CF72" i="1"/>
  <c r="CF69" i="1"/>
  <c r="CL69" i="1"/>
  <c r="CM69" i="1"/>
  <c r="AG12" i="1"/>
  <c r="AP51" i="1"/>
  <c r="BF39" i="1"/>
  <c r="CL56" i="1"/>
  <c r="CM56" i="1"/>
  <c r="CL77" i="1"/>
  <c r="CM77" i="1"/>
  <c r="CL80" i="1"/>
  <c r="CM80" i="1"/>
  <c r="CF52" i="1"/>
  <c r="CF23" i="1"/>
  <c r="CF20" i="1"/>
  <c r="CF9" i="1"/>
  <c r="CL9" i="1"/>
  <c r="CM9" i="1"/>
  <c r="CK14" i="1"/>
  <c r="CK65" i="1"/>
  <c r="CL21" i="1"/>
  <c r="CM21" i="1"/>
  <c r="CL48" i="1"/>
  <c r="CM48" i="1"/>
  <c r="AP43" i="1"/>
  <c r="CL76" i="1"/>
  <c r="CM76" i="1"/>
  <c r="BL29" i="1"/>
  <c r="CF62" i="1"/>
  <c r="CL33" i="1"/>
  <c r="CM33" i="1"/>
  <c r="CL79" i="1"/>
  <c r="CM79" i="1"/>
  <c r="CF36" i="1"/>
  <c r="AP45" i="1"/>
  <c r="CF67" i="1"/>
  <c r="CL47" i="1"/>
  <c r="CM47" i="1"/>
  <c r="CL55" i="1"/>
  <c r="CM55" i="1"/>
  <c r="CF50" i="1"/>
  <c r="CL17" i="1"/>
  <c r="CM17" i="1"/>
  <c r="CK40" i="1"/>
  <c r="CK79" i="1"/>
  <c r="CK33" i="1"/>
  <c r="CK42" i="1"/>
  <c r="CL74" i="1"/>
  <c r="CM74" i="1"/>
  <c r="CF27" i="1"/>
  <c r="CK63" i="1"/>
  <c r="CL63" i="1"/>
  <c r="CM63" i="1"/>
  <c r="CL64" i="1"/>
  <c r="CM64" i="1"/>
  <c r="AK81" i="1"/>
  <c r="CL22" i="1"/>
  <c r="CM22" i="1"/>
  <c r="CL65" i="1"/>
  <c r="CM65" i="1"/>
  <c r="CL31" i="1"/>
  <c r="CM31" i="1"/>
  <c r="CL59" i="1"/>
  <c r="CM59" i="1"/>
  <c r="CL27" i="1"/>
  <c r="CM27" i="1"/>
  <c r="CL78" i="1"/>
  <c r="CM78" i="1"/>
  <c r="CL53" i="1"/>
  <c r="CM53" i="1"/>
  <c r="CL40" i="1"/>
  <c r="CM40" i="1"/>
  <c r="CL38" i="1"/>
  <c r="CM38" i="1"/>
  <c r="CL29" i="1"/>
  <c r="CM29" i="1"/>
  <c r="CL14" i="1"/>
  <c r="CM14" i="1"/>
  <c r="CL23" i="1"/>
  <c r="CM23" i="1"/>
  <c r="CL7" i="1"/>
  <c r="CM7" i="1"/>
  <c r="CL75" i="1"/>
  <c r="CM75" i="1"/>
  <c r="CL11" i="1"/>
  <c r="CM11" i="1"/>
  <c r="CL60" i="1"/>
  <c r="CM60" i="1"/>
  <c r="BB24" i="1"/>
  <c r="BB81" i="1"/>
  <c r="CL24" i="1"/>
  <c r="CM24" i="1"/>
  <c r="CL30" i="1"/>
  <c r="CM30" i="1"/>
  <c r="CL50" i="1"/>
  <c r="CM50" i="1"/>
  <c r="CL37" i="1"/>
  <c r="CM37" i="1"/>
  <c r="CL26" i="1"/>
  <c r="CM26" i="1"/>
  <c r="CL66" i="1"/>
  <c r="CM66" i="1"/>
  <c r="CL6" i="1"/>
  <c r="CM6" i="1"/>
  <c r="CL42" i="1"/>
  <c r="CM42" i="1"/>
  <c r="CL35" i="1"/>
  <c r="CM35" i="1"/>
  <c r="CL16" i="1"/>
  <c r="CM16" i="1"/>
  <c r="CL67" i="1"/>
  <c r="CM67" i="1"/>
  <c r="CL45" i="1"/>
  <c r="CM45" i="1"/>
  <c r="CL43" i="1"/>
  <c r="CM43" i="1"/>
  <c r="CL20" i="1"/>
  <c r="CM20" i="1"/>
  <c r="CL57" i="1"/>
  <c r="CM57" i="1"/>
  <c r="CL19" i="1"/>
  <c r="CM19" i="1"/>
  <c r="CL70" i="1"/>
  <c r="CM70" i="1"/>
  <c r="CL28" i="1"/>
  <c r="CM28" i="1"/>
  <c r="AG52" i="1"/>
  <c r="AG81" i="1"/>
  <c r="BP12" i="1"/>
  <c r="BP81" i="1"/>
  <c r="CL12" i="1"/>
  <c r="CM12" i="1"/>
  <c r="CL25" i="1"/>
  <c r="CM25" i="1"/>
  <c r="CL68" i="1"/>
  <c r="CM68" i="1"/>
  <c r="BP15" i="1"/>
  <c r="CL15" i="1"/>
  <c r="CM15" i="1"/>
  <c r="BP46" i="1"/>
  <c r="CL46" i="1"/>
  <c r="CM46" i="1"/>
  <c r="CL73" i="1"/>
  <c r="CM73" i="1"/>
  <c r="BP36" i="1"/>
  <c r="CL36" i="1"/>
  <c r="CM36" i="1"/>
  <c r="CM81" i="1"/>
</calcChain>
</file>

<file path=xl/comments1.xml><?xml version="1.0" encoding="utf-8"?>
<comments xmlns="http://schemas.openxmlformats.org/spreadsheetml/2006/main">
  <authors>
    <author>AVIDAR</author>
    <author>מחבר</author>
    <author>USER</author>
    <author>Ronen</author>
  </authors>
  <commentList>
    <comment ref="BT5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6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7" authorId="1" shapeId="0">
      <text>
        <r>
          <rPr>
            <b/>
            <sz val="9"/>
            <color indexed="81"/>
            <rFont val="Tahoma"/>
            <family val="2"/>
          </rPr>
          <t>מחבר: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10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11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13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C14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נכון ל-2014</t>
        </r>
      </text>
    </comment>
    <comment ref="BD14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נכון ל-2014</t>
        </r>
      </text>
    </comment>
    <comment ref="BQ14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אין תנאים</t>
        </r>
      </text>
    </comment>
    <comment ref="BX14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צריך להיכנס לאתר של תאגיד המים. אין קישור אפילו ישיר לדו"ח</t>
        </r>
      </text>
    </comment>
    <comment ref="BY14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רק לגבי כביש 6</t>
        </r>
      </text>
    </comment>
    <comment ref="CC14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רק מ2015</t>
        </r>
      </text>
    </comment>
    <comment ref="CD14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יש רק מידע לגבי מחזור אלקטרוני</t>
        </r>
      </text>
    </comment>
    <comment ref="BT16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18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19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20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22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25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26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28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29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32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33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34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36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42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43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45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46" authorId="0" shapeId="0">
      <text>
        <r>
          <rPr>
            <b/>
            <sz val="9"/>
            <color indexed="81"/>
            <rFont val="Tahoma"/>
            <family val="2"/>
            <charset val="204"/>
          </rPr>
          <t>AVIDAR:</t>
        </r>
        <r>
          <rPr>
            <sz val="9"/>
            <color indexed="81"/>
            <rFont val="Tahoma"/>
            <family val="2"/>
            <charset val="204"/>
          </rPr>
          <t xml:space="preserve">
ראו דוגמא מחולון: http://www.holon.muni.il/handasa/Pages/default.aspx
http://www.holon.muni.il/handasa/Pages/Licensing.aspx
</t>
        </r>
      </text>
    </comment>
    <comment ref="BT47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48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51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E52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מסורבל מאוד אבל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מסורבל מאוד אבל</t>
        </r>
      </text>
    </comment>
    <comment ref="W52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דו"ח מלא אבל מ- 2014</t>
        </r>
      </text>
    </comment>
    <comment ref="Y52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בקישור כקובץ PDF</t>
        </r>
      </text>
    </comment>
    <comment ref="AD52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בהודעות דובר</t>
        </r>
      </text>
    </comment>
    <comment ref="AN52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לא באופן מובהק אבל אפשר למצוא דרך פרוטוקולים</t>
        </r>
      </text>
    </comment>
    <comment ref="AV52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2015+2014</t>
        </r>
      </text>
    </comment>
    <comment ref="BX52" authorId="3" shapeId="0">
      <text>
        <r>
          <rPr>
            <b/>
            <sz val="9"/>
            <color indexed="81"/>
            <rFont val="Tahoma"/>
            <family val="2"/>
          </rPr>
          <t>Ronen:</t>
        </r>
        <r>
          <rPr>
            <sz val="9"/>
            <color indexed="81"/>
            <rFont val="Tahoma"/>
            <family val="2"/>
          </rPr>
          <t xml:space="preserve">
באתר התאגיד</t>
        </r>
      </text>
    </comment>
    <comment ref="CD52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יש הרבה מלל על מחזור אבל לא מפה מסודרת</t>
        </r>
      </text>
    </comment>
    <comment ref="CH52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מידע חלקי</t>
        </r>
      </text>
    </comment>
    <comment ref="BT53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56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60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61" authorId="0" shapeId="0">
      <text>
        <r>
          <rPr>
            <b/>
            <sz val="9"/>
            <color indexed="81"/>
            <rFont val="Tahoma"/>
            <family val="2"/>
          </rPr>
          <t>AVIDAR:
ראו דוגמא מחולון: http://www.holon.muni.il/handasa/Pages/default.aspx
http://www.holon.muni.il/handasa/Pages/Licensing.asp</t>
        </r>
        <r>
          <rPr>
            <sz val="9"/>
            <color indexed="81"/>
            <rFont val="Tahoma"/>
            <family val="2"/>
          </rPr>
          <t xml:space="preserve">x
</t>
        </r>
      </text>
    </comment>
    <comment ref="BU61" authorId="0" shapeId="0">
      <text>
        <r>
          <rPr>
            <b/>
            <sz val="9"/>
            <color indexed="81"/>
            <rFont val="Tahoma"/>
            <family val="2"/>
          </rPr>
          <t>AVIDAR:
ראו דוגמא מחולון: http://www.holon.muni.il/handasa/Pages/default.aspx
http://www.holon.muni.il/handasa/Pages/Licensing.asp</t>
        </r>
        <r>
          <rPr>
            <sz val="9"/>
            <color indexed="81"/>
            <rFont val="Tahoma"/>
            <family val="2"/>
          </rPr>
          <t xml:space="preserve">x
</t>
        </r>
      </text>
    </comment>
    <comment ref="BT62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64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65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67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69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71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74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77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78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  <comment ref="BT79" authorId="0" shapeId="0">
      <text>
        <r>
          <rPr>
            <b/>
            <sz val="9"/>
            <color indexed="81"/>
            <rFont val="Tahoma"/>
            <family val="2"/>
          </rPr>
          <t>AVIDAR:</t>
        </r>
        <r>
          <rPr>
            <sz val="9"/>
            <color indexed="81"/>
            <rFont val="Tahoma"/>
            <family val="2"/>
          </rPr>
          <t xml:space="preserve">
ראו דוגמא מחולון: http://www.holon.muni.il/handasa/Pages/default.aspx
http://www.holon.muni.il/handasa/Pages/Licensing.aspx
</t>
        </r>
      </text>
    </comment>
  </commentList>
</comments>
</file>

<file path=xl/sharedStrings.xml><?xml version="1.0" encoding="utf-8"?>
<sst xmlns="http://schemas.openxmlformats.org/spreadsheetml/2006/main" count="603" uniqueCount="225">
  <si>
    <t>נושא</t>
  </si>
  <si>
    <t>דרכי התקשרות עם הרשות המקומית וראש הרשות</t>
  </si>
  <si>
    <t>דרכי התקשרות עם חברי מועצה</t>
  </si>
  <si>
    <t>מבקר העירייה</t>
  </si>
  <si>
    <t>פניות הציבור</t>
  </si>
  <si>
    <t>מענקים ותמיכות</t>
  </si>
  <si>
    <t>ישיבות מועצה</t>
  </si>
  <si>
    <t>רישוי עסקים</t>
  </si>
  <si>
    <t>זיהום מים</t>
  </si>
  <si>
    <t>חופים</t>
  </si>
  <si>
    <t>חברות עירוניות</t>
  </si>
  <si>
    <t>חוק חופש המידע</t>
  </si>
  <si>
    <t>מספר</t>
  </si>
  <si>
    <t>קריטריון</t>
  </si>
  <si>
    <t>שם הבודק</t>
  </si>
  <si>
    <t>שם הרשות</t>
  </si>
  <si>
    <t>אתר הרשות</t>
  </si>
  <si>
    <t>הכתובת הפיזית של משרדי הרשות</t>
  </si>
  <si>
    <t xml:space="preserve"> שם ראש הרשות</t>
  </si>
  <si>
    <t>רשימה של חברי מועצה</t>
  </si>
  <si>
    <t>ניקוד</t>
  </si>
  <si>
    <t>פרסום חוק חופש המידע</t>
  </si>
  <si>
    <t xml:space="preserve"> פרסום שם הממונה על חופש המידע</t>
  </si>
  <si>
    <t xml:space="preserve"> רשימת מאגרי מידע</t>
  </si>
  <si>
    <t xml:space="preserve"> פרסום חוקי עזר עירוניים </t>
  </si>
  <si>
    <t xml:space="preserve"> פרסום קוד אתי</t>
  </si>
  <si>
    <t xml:space="preserve"> פרסום מועדי הישיבות ומיקומן</t>
  </si>
  <si>
    <t>קריטריונים להנחות ופטורים בארנונה</t>
  </si>
  <si>
    <t xml:space="preserve"> פרסום מכרזי תשתית ורכש באתר</t>
  </si>
  <si>
    <t>פרסום פרוטוקולים של  ועדת מכרזים</t>
  </si>
  <si>
    <t>פרסום המכרזים באתר</t>
  </si>
  <si>
    <t xml:space="preserve">פרסום תנאי סף במכרז </t>
  </si>
  <si>
    <t>פרסום מידע על התנאים למתן רישיון עסק ותהליך הרישוי למבקשי הרישיון</t>
  </si>
  <si>
    <t>פרסום פרוטוקולים של ועדת תכנון ובניה</t>
  </si>
  <si>
    <t>תוצאות מדידות רעש</t>
  </si>
  <si>
    <t>תוצאות מדידות קרינה מייננת ובלתי מייננת</t>
  </si>
  <si>
    <t>בדיקת איכות מי הרחצה בחופים</t>
  </si>
  <si>
    <t>פרסום פרוטוקולים של ועדת איכות הסביבה</t>
  </si>
  <si>
    <t xml:space="preserve"> פרסום רשימת החברות העירוניות</t>
  </si>
  <si>
    <t>סיכום הסיכומים</t>
  </si>
  <si>
    <t>הסבר ושיטת ניקוד</t>
  </si>
  <si>
    <t>אימייל כללי לרשות/ טופס פניה מקוון/ מייל  לפניות הציבור</t>
  </si>
  <si>
    <t>פרסום פרטי קשר של מבקר הרשות, ודרכי הפנייה אליו</t>
  </si>
  <si>
    <t>המבנה הארגוני מוצג באתר (תרשים זרימה- עץ)</t>
  </si>
  <si>
    <t xml:space="preserve"> פרסום טפסים לגבי ניגודי עניינים של נבחרי ציבור ובכירים (לדוגמה, ראש הרשות וסגניו, חברי מועצה, מנכ"ל והנהלה בכירה)</t>
  </si>
  <si>
    <t>פרוטוקולים: גם בווידיאו ואודיו (לציין אם נמצאו פרוטוקולים באודיו בלבד)</t>
  </si>
  <si>
    <t>פרסום חמשת מקבלי השכר הגבוה ברשות לפי תפקידים בלבד (ללא שמות)</t>
  </si>
  <si>
    <t xml:space="preserve"> תעריפי ארנונה (פרטית, עסקית, ציבורית)</t>
  </si>
  <si>
    <t>פרסום תוצאות המכרזים באתר העירייה (בנפרד מפרוטוקול הוועדה)</t>
  </si>
  <si>
    <t>מידע קונקרטי לתושב בנושאי רישוי ופיקוח והיתרי בנייה (התהליך לאישור סגירת מרפסת)</t>
  </si>
  <si>
    <t>דו"חות איכות מי שתיה</t>
  </si>
  <si>
    <t>רשימת אנטנות סלולריות (מיקום, סוג מתקן, מספר, מפעיל)</t>
  </si>
  <si>
    <t xml:space="preserve"> קישור לאתר החברות שבבעלות העירייה, כולל בעלות חלקית, או תת-אתר באתר העירוני עבורן</t>
  </si>
  <si>
    <t xml:space="preserve"> דו"חות שנתיים של החברות העירוניות</t>
  </si>
  <si>
    <t>שקיפות: לפי חוק חופש המידע</t>
  </si>
  <si>
    <t>שקיפות: נדרש ע"פ חוק חופש המידע</t>
  </si>
  <si>
    <t>שקיפות: לא נדרש ע"פ החוק</t>
  </si>
  <si>
    <t>כספים: תקציב – לפי חוק חופש המידע</t>
  </si>
  <si>
    <t>כספים: תקציב – המידע אינו נדרש לפי חוק חופש המידע</t>
  </si>
  <si>
    <t>כספים: ארנונה</t>
  </si>
  <si>
    <t>תכנון וסביבה: רעש וריח</t>
  </si>
  <si>
    <t>תכנון וסביבה: קרינה</t>
  </si>
  <si>
    <t>תכנון וסביבה: המידע אינו נדרש לפי חוק חופש המידע</t>
  </si>
  <si>
    <t>סעיף 6(1) לתקנות חופש המידע: שמות בעלי תפקידים בכירים, העומדים בראש אגפים, יחידות ויחידות סמך הרשות</t>
  </si>
  <si>
    <t>סעיף 170(ג) לפקודת העיריות: המבקר יגיש לראש העיריה דוח על ממצאי הביקורת שערך; הדוח יוגש אחת לשנה, לא יאוחר מ- 1 באפריל של השנה שלאחר השנה שלגביה הוגש הדוח; בדוח יסכם המבקר את פעולותיו, יפרט את הליקויים שמצא וימליץ על תיקון הליקויים ומניעת הישנותם בעתיד; בעת הגשת הדוח לפי סעיף קטן זה, ימציא המבקר העתק ממנו לועדה לעניני ביקורת; אין בהוראות סעיף קטן זה כדי לפגוע בהוראות סעיפים 21א ו- 21ב לחוק מבקר המדינה, תשי"ח- 1958 [נוסח משולב].</t>
  </si>
  <si>
    <t>סעיף 5(א) לחוק חופש המידע:רשות ציבורית תפרסם דין וחשבון שנתי שיכלול מידע על אודות פעילותה ותחומי אחריותה והסבר על תפקידיה וסמכויותיה; הדין וחשבון יכלול גם דיווח של הממונה על הפעלת חוק זה ברשות הציבורית, ואולם רשאי הוא לפרסם דיווח זה בנפרד.</t>
  </si>
  <si>
    <t xml:space="preserve">סעיף 6(1) לתקנות חופ"ה : פירוט מבנה הרשות, </t>
  </si>
  <si>
    <t xml:space="preserve">סעיף 6(3) לתקנות חוה"מ: לרבות מעניהם של הממונה לפי סעיף ‎3 לחוק </t>
  </si>
  <si>
    <t>סעיף 6(3) לתקנות חוה"מ:...ושל בעלי תפקידים אחרים שתפקידם טיפול בפניות הציבור, ודרכי ההתקשרות עמם</t>
  </si>
  <si>
    <t>סעיף 6(12) תיאור ומטרות של מאגרי המידע של הרשות הציבורית, הרשומים לפי חוק הגנת הפרטיות, התשמ"א-‎1981;</t>
  </si>
  <si>
    <t xml:space="preserve">סעיף 6(13) קרנות ומלגות שבמימון הרשות הציבורית </t>
  </si>
  <si>
    <t xml:space="preserve"> סעיף 6(9)תקציב הרשות הציבורית לשנה הנוכחית</t>
  </si>
  <si>
    <t>סעיף 6(7) לתקנות חוה"מ:תקציב הרשות הציבורית בשנה החולפת</t>
  </si>
  <si>
    <t>(ב) סעיף 4(ב) לחוק חופש המידע: רשות מקומית תעמיד לרשות הציבור, במקום ובאופן שייקבעו בתקנות, את הפרטים האמורים בסעיף קטן (א), לגביה ולגבי התאגידים שבשליטתה, אשר חוק זה חל עליהם.</t>
  </si>
  <si>
    <t>סעיף 6(3) לתקנות חופש המידע מענה של הרשות הציבורית ודרכי התקשרות עמה</t>
  </si>
  <si>
    <t>מספרי טלפון (מרכזיית הרשות/ שלוחות)</t>
  </si>
  <si>
    <t xml:space="preserve">פרסום קריטריונים במכרז </t>
  </si>
  <si>
    <t>חוזים ומכרזים: תשתית ורכש</t>
  </si>
  <si>
    <r>
      <t>לכל חבר/ת מועצה מצוין אימייל/טופס מקוון/</t>
    </r>
    <r>
      <rPr>
        <sz val="11"/>
        <rFont val="Arial"/>
        <family val="2"/>
      </rPr>
      <t>טלפון</t>
    </r>
  </si>
  <si>
    <r>
      <t xml:space="preserve">האם יש פרסום לגבי מיקום </t>
    </r>
    <r>
      <rPr>
        <sz val="11"/>
        <rFont val="Arial"/>
        <family val="2"/>
      </rPr>
      <t>מתקני אגירה למחזור (אלקטרוניקה, בגדים וכו')</t>
    </r>
  </si>
  <si>
    <t xml:space="preserve"> פרסום הסכמים קואליציוניים </t>
  </si>
  <si>
    <t xml:space="preserve">שם מנהל/ת האגף/מחלקה  </t>
  </si>
  <si>
    <t>שעות קבלת קהל באגף/ מחלקה</t>
  </si>
  <si>
    <t>דרכי התקשרות עם ראש הרשות: טלפון/מייל/טופס מקוון</t>
  </si>
  <si>
    <t>טלפון/טופס מקוון/ כתובת דוא"ל/צור קשר עם האגף/ המחלקה/ בעלי תפקידים באגף/ מחלקה</t>
  </si>
  <si>
    <t>פרסום שם הממונה על פניות/תלונות הציבור ופרטי התקשרות</t>
  </si>
  <si>
    <t>העיריה ברשת: פייסבוק, אפליקציה, יוטיוב , אינסטגרם, RSS</t>
  </si>
  <si>
    <t>אחוזים</t>
  </si>
  <si>
    <t>אחוזים -סיכום כולל</t>
  </si>
  <si>
    <t>ועדת תמיכות</t>
  </si>
  <si>
    <t>פרוטוקולים של ועדת תמיכות</t>
  </si>
  <si>
    <t>חוזים כח אדם</t>
  </si>
  <si>
    <t xml:space="preserve"> פרסום הדו"ח השנתי האחרון (2016) של מבקר הרשות. גם 2015 טוב אם אין עדיין 2016</t>
  </si>
  <si>
    <r>
      <t>פרסום דו"חות השנתיים הקודמות (2014-2015</t>
    </r>
    <r>
      <rPr>
        <sz val="11"/>
        <rFont val="Arial"/>
        <family val="2"/>
      </rPr>
      <t>) של מבקר הרשות - אם היה 2015 המאוחר אז שנתיים קודמות הן 2013-2014</t>
    </r>
  </si>
  <si>
    <t>סקירת עיקרי פעולות הרשות המתוכננות לשנה הנוכחית (2016) ואם יש 2017 - יותר טוב</t>
  </si>
  <si>
    <t xml:space="preserve"> פרסום התקציב לשנה הנוכחית (2017)</t>
  </si>
  <si>
    <t xml:space="preserve"> פרסום תקציב השנתיים הקודמות (לפי החוק: רק לשנה החולפת) (2016-2015)</t>
  </si>
  <si>
    <t xml:space="preserve"> פרסום תכנון לעומת ביצוע (מקורות כספיים ושימושים לכל מחלקה) 2015</t>
  </si>
  <si>
    <r>
      <t xml:space="preserve"> פרסום הדו"חות הכספיים של הרשות לשנת </t>
    </r>
    <r>
      <rPr>
        <sz val="11"/>
        <rFont val="Arial"/>
        <family val="2"/>
      </rPr>
      <t>2015 עדיף 2016  ( מאזן + דו"ח רווח והפסד)</t>
    </r>
  </si>
  <si>
    <t>פרסום הפרוטוקולים של דיוני התקציב בוועדת הכספים של תקציב 2016</t>
  </si>
  <si>
    <t>פרסום הדו"ח השנתי האחרון  של הממונה על חופש המידע (2016)
(אם אין 2016- לציין אם יש 2015)</t>
  </si>
  <si>
    <r>
      <t xml:space="preserve"> פרסום הדו"חות השנתיים הקודמות (20</t>
    </r>
    <r>
      <rPr>
        <sz val="11"/>
        <rFont val="Arial"/>
        <family val="2"/>
      </rPr>
      <t>14-2015)</t>
    </r>
  </si>
  <si>
    <t>אום אל פחם</t>
  </si>
  <si>
    <t>NR</t>
  </si>
  <si>
    <t>יש</t>
  </si>
  <si>
    <t>אין</t>
  </si>
  <si>
    <t>ניקוד 0/1</t>
  </si>
  <si>
    <t xml:space="preserve">אם יש בכל האגפים/ מחלקות- 1. אם אין בכלל- 0. אם יש לחלק מהאגפים/ מחלקות- 0.5 </t>
  </si>
  <si>
    <t>0/1</t>
  </si>
  <si>
    <t xml:space="preserve">אם יש לכולם- 1. אם אין בכלל- 0. אם יש לחלק  0.5יש להוציא רשימה ממשרד הפנים כדי לדעת את הרשימה הסופית </t>
  </si>
  <si>
    <t>אם יש לכולם- 1. אם אין בכלל- 0. אם יש לחלק  0.5</t>
  </si>
  <si>
    <t xml:space="preserve"> ניקוד 0/1  (ב2016 נבדק 2015)</t>
  </si>
  <si>
    <t xml:space="preserve">דוח מלא - 1, תמצית הכוללת רק את הבקשות שהוגשו/נענו וכו' - 0.5, אין - 0. </t>
  </si>
  <si>
    <t>ניקוד 1- שני דו"חות, ניקוד 0.5- רק דו"ח אחד, ניקוד 0- לא קיים</t>
  </si>
  <si>
    <t>מבנה ארגוני של כל הרשות - 1, מבנה ארגוני חלקי (לחלק מיחידות העירייה) - 0.5, אין בכלל - 0</t>
  </si>
  <si>
    <t>ניקוד 0/1 (ניקוד 1 ניתן גם אם היה קישור ישיר)</t>
  </si>
  <si>
    <t>ניקוד 1- פרסום הממונה ופרטיו בעמוד אינטרנט נפרד. ניקוד 0.5- אם בעמוד של עובד נכתב שהוא גם הממונה ואין עמוד אינטרנט נפרד. 0-אין</t>
  </si>
  <si>
    <t>ניקוד 0/1 (ניתן 1 גם על קישור ישיר)</t>
  </si>
  <si>
    <t xml:space="preserve">ניקוד 0/1/אם אין ועדת תמיכות/תמיכות/קרנות/מלגות יש לפרסם באתר שאין. 
אם יש ועדת תמיכות יש לפרסם קריטריונים </t>
  </si>
  <si>
    <t xml:space="preserve">אם אין ועדת תמיכות - NR (כלומר לא רלבנטי), אם בקריטריון קודם יש ועדת תמיכות - אז 0 לאין פרוטוקולים ו-1 יש </t>
  </si>
  <si>
    <t xml:space="preserve">קוד אתי או רשימת ערכים (הערכים לפיהם פועל הארגון והנגזרות בפועל של הערכים)- 1. 
אין - 0
</t>
  </si>
  <si>
    <t xml:space="preserve">0/1
מועצות אזוריות  NR מקבלות באופן אוטומטי  כי להם אין הסכמים קואליציוניים
</t>
  </si>
  <si>
    <t xml:space="preserve">0/1 דף יעודי שבו יכולים להיות מפורסמים מועדי הישיבות
</t>
  </si>
  <si>
    <t xml:space="preserve">וידאו/ אודיו-1. בכתב- 0.5. אין בכלל- 0 . </t>
  </si>
  <si>
    <t xml:space="preserve">הוצאות אמיתיות של 2014 אל מול התכנון בתקציב/בדוח הכספי. 
ניקוד 0/1 
</t>
  </si>
  <si>
    <t>דו"ח מלא- ניקוד1, תמצית דו"ח- 0.5, אין- 0</t>
  </si>
  <si>
    <t xml:space="preserve">ניקוד 0/1 שימו לב, ביקשנו 2016, מכיוון שלפעמים לא מספיקים לפרסם את של השנה האחרונה
</t>
  </si>
  <si>
    <t xml:space="preserve">ניקוד 0/1 </t>
  </si>
  <si>
    <t xml:space="preserve">ניקוד 0/1 (ניקוד מלא ניתן גם אם אין פרסום מכרזים בפועל אלא עמוד ייעודי למכרזים מתוך ההנחה שהמועצה מורידה את הפרסומים לאחר שהמכרז נגמר) 
יכול להיות:
מכרזי מקרקעין/נכסים 
מכרזים פומביים למתן שירותים, עבודה קבלנית, רכש טובין
קול קורא לאיתור ספקים
</t>
  </si>
  <si>
    <t>יש/ אין. קריטריון ללא ניקוד מספרי</t>
  </si>
  <si>
    <t>לפחות דף ייעודי 0/1 - ככלל יש לשמור זוכים במכרזים שנה מתום המכרז</t>
  </si>
  <si>
    <t>לפחות אחד מהם קיים יקבל ניקוד 1.</t>
  </si>
  <si>
    <t>ניקוד 0/1 דף יעודי למכרזי כח אדם</t>
  </si>
  <si>
    <t>יש מידע מפורט- 1. יש מידע כללי- 0.5. אין- 0 שימו לב בהערה מצורפים לינקים לעירית חולון כדוגמא לנדרש</t>
  </si>
  <si>
    <t>ניקוד 1/0 גם לינק לפרוטוקולים מספק לניקוד (יש רשויות שהועדה לא נמצאת אצלם)</t>
  </si>
  <si>
    <t>פרסום באתר/ הפניה מדויקת לדוחות בתאגיד המים/לינק ברור לדוחות- 1. אין- 0</t>
  </si>
  <si>
    <t>קיים מ2014 ואילך- 1, קיים מלפני 2014/ לא קיים- 0</t>
  </si>
  <si>
    <t xml:space="preserve">ניקוד 0/1 אפשר גם לינק לאתר שבו הפרטים מפורסמים </t>
  </si>
  <si>
    <t xml:space="preserve">קיים מ2013 ואילך- 1, קיים מלפני 2013/ לא קיים- 0  
</t>
  </si>
  <si>
    <t xml:space="preserve"> אם אין באתר רשימה, יש לברר אם יש בכלל חברות עירוניות ע"י חיפוש אקטיבי, עד כדי הרמת טלפון לרשות. 
מי נחשבת חברה עירונית: כל תאגיד שלרשות יש בעלות כלשהי אפילו חלקית (כולל תאגיד מים, כולל איגוד ערים)
1 – אם יש רשימה 
0 – אם אין רשימה ובוודאות יש חברות עירוניות
NR - אם אין לרשות חברות עירוניות ולכן לא מפורסם (לאחר וידוא)</t>
  </si>
  <si>
    <t xml:space="preserve">
0 – אם אין בכלל
0.5 – יש קישור אך אין פרטים של יו"ר/מנכ"ל
1 – יש הכל  ברור NR  שאין להם חברות עירוניות
</t>
  </si>
  <si>
    <t xml:space="preserve"> אם יש לכל החברות דוחות משנת 2014 לפחות לתת 1    אם יש רק לחלק מהחברות לתת 0.5  אם אין לאף חברה או שהדוחות הם מתחת ל-2014 NR  - אין להם חברות עירוניות
</t>
  </si>
  <si>
    <t>אופקים</t>
  </si>
  <si>
    <t>אור יהודה</t>
  </si>
  <si>
    <t>אור עקיבא</t>
  </si>
  <si>
    <t xml:space="preserve">0
</t>
  </si>
  <si>
    <t>אילת</t>
  </si>
  <si>
    <t>אלעד</t>
  </si>
  <si>
    <t>אריאל</t>
  </si>
  <si>
    <t>אשדוד</t>
  </si>
  <si>
    <t>אשקלון</t>
  </si>
  <si>
    <t>באקה אלגרבייה</t>
  </si>
  <si>
    <t>באר שבע</t>
  </si>
  <si>
    <t>בית שאן</t>
  </si>
  <si>
    <t>בית שמש</t>
  </si>
  <si>
    <t>ביתר עלית</t>
  </si>
  <si>
    <t xml:space="preserve">יש </t>
  </si>
  <si>
    <t>בני ברק</t>
  </si>
  <si>
    <t>בת ים</t>
  </si>
  <si>
    <t xml:space="preserve">אין </t>
  </si>
  <si>
    <t>גבעת שמואל</t>
  </si>
  <si>
    <t>גבעתיים</t>
  </si>
  <si>
    <t>דימונה</t>
  </si>
  <si>
    <t>הוד השרון</t>
  </si>
  <si>
    <t>הרצליה</t>
  </si>
  <si>
    <t>חדרה</t>
  </si>
  <si>
    <t xml:space="preserve">1
</t>
  </si>
  <si>
    <t>חולון</t>
  </si>
  <si>
    <t>טבריה</t>
  </si>
  <si>
    <t>חיפה</t>
  </si>
  <si>
    <t>טייבה</t>
  </si>
  <si>
    <t>טירה</t>
  </si>
  <si>
    <t xml:space="preserve">יאין </t>
  </si>
  <si>
    <t>טירת הכרמל</t>
  </si>
  <si>
    <t>טמרה</t>
  </si>
  <si>
    <t>יבנה</t>
  </si>
  <si>
    <t>יהוד מונסון</t>
  </si>
  <si>
    <t>יקנעם</t>
  </si>
  <si>
    <t>ירושלים</t>
  </si>
  <si>
    <t>כפר יונה</t>
  </si>
  <si>
    <t>כפר סבא</t>
  </si>
  <si>
    <t>כפר קאסם</t>
  </si>
  <si>
    <t>כרמיאל</t>
  </si>
  <si>
    <t>לוד</t>
  </si>
  <si>
    <t>מגדל העמק</t>
  </si>
  <si>
    <t>מודיעין מכבים רעות</t>
  </si>
  <si>
    <t>מודיעין עילית</t>
  </si>
  <si>
    <t>מעלה אדומים</t>
  </si>
  <si>
    <t>מעלות תרשיחא</t>
  </si>
  <si>
    <t>נהריה</t>
  </si>
  <si>
    <t>נס ציונה</t>
  </si>
  <si>
    <t>נצרת עילית</t>
  </si>
  <si>
    <t>נצרת</t>
  </si>
  <si>
    <t>נשר</t>
  </si>
  <si>
    <t>נתיבות</t>
  </si>
  <si>
    <t>נתניה</t>
  </si>
  <si>
    <t>סחנין</t>
  </si>
  <si>
    <t>עכו</t>
  </si>
  <si>
    <t>עפולה</t>
  </si>
  <si>
    <t>ערד</t>
  </si>
  <si>
    <t>יש.</t>
  </si>
  <si>
    <t>פתח תקווה</t>
  </si>
  <si>
    <t>צפת</t>
  </si>
  <si>
    <t>קלנסווה</t>
  </si>
  <si>
    <t>קריית אתא</t>
  </si>
  <si>
    <t>קריית שמונה</t>
  </si>
  <si>
    <t>קרית אונו</t>
  </si>
  <si>
    <t>קרית ביאליק</t>
  </si>
  <si>
    <t>קרית גת</t>
  </si>
  <si>
    <t>קרית ים</t>
  </si>
  <si>
    <t>קרית מוצקין</t>
  </si>
  <si>
    <t>קרית מלאכי</t>
  </si>
  <si>
    <t>ראש העין</t>
  </si>
  <si>
    <t>ראשון לציון</t>
  </si>
  <si>
    <t xml:space="preserve">
0
</t>
  </si>
  <si>
    <t xml:space="preserve"> 0  
</t>
  </si>
  <si>
    <t>רהט</t>
  </si>
  <si>
    <t>רמלה</t>
  </si>
  <si>
    <t>רחובות</t>
  </si>
  <si>
    <t>רמת גן</t>
  </si>
  <si>
    <t>רמת השרון</t>
  </si>
  <si>
    <t>רעננה</t>
  </si>
  <si>
    <t>שדרות</t>
  </si>
  <si>
    <t>תל אביב יפו</t>
  </si>
  <si>
    <t>ממוצע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</si>
</sst>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.0"/>
    <numFmt numFmtId="186" formatCode="0.0%"/>
  </numFmts>
  <fonts count="16">
    <font>
      <sz val="10"/>
      <name val="Tahoma"/>
      <family val="2"/>
      <charset val="177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Arial"/>
      <family val="2"/>
      <charset val="204"/>
    </font>
    <font>
      <sz val="11"/>
      <color indexed="8"/>
      <name val="Lucida Grande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"/>
      <name val="Arial"/>
      <family val="2"/>
      <scheme val="minor"/>
    </font>
    <font>
      <sz val="11"/>
      <color indexed="8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u/>
      <sz val="11"/>
      <color indexed="12"/>
      <name val="Arial"/>
      <family val="2"/>
      <scheme val="minor"/>
    </font>
    <font>
      <b/>
      <sz val="11"/>
      <color indexed="9"/>
      <name val="Arial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1"/>
        <bgColor indexed="31"/>
      </patternFill>
    </fill>
    <fill>
      <patternFill patternType="solid">
        <fgColor indexed="43"/>
        <bgColor indexed="50"/>
      </patternFill>
    </fill>
    <fill>
      <patternFill patternType="solid">
        <fgColor indexed="50"/>
        <bgColor indexed="46"/>
      </patternFill>
    </fill>
    <fill>
      <patternFill patternType="solid">
        <fgColor indexed="27"/>
        <bgColor indexed="42"/>
      </patternFill>
    </fill>
    <fill>
      <patternFill patternType="solid">
        <fgColor indexed="57"/>
        <bgColor indexed="38"/>
      </patternFill>
    </fill>
    <fill>
      <patternFill patternType="solid">
        <fgColor indexed="45"/>
        <bgColor indexed="29"/>
      </patternFill>
    </fill>
    <fill>
      <patternFill patternType="solid">
        <fgColor indexed="52"/>
        <bgColor indexed="51"/>
      </patternFill>
    </fill>
    <fill>
      <patternFill patternType="solid">
        <fgColor indexed="29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indexed="44"/>
        <bgColor indexed="24"/>
      </patternFill>
    </fill>
    <fill>
      <patternFill patternType="solid">
        <fgColor indexed="24"/>
        <bgColor indexed="44"/>
      </patternFill>
    </fill>
    <fill>
      <patternFill patternType="solid">
        <fgColor indexed="10"/>
        <bgColor indexed="60"/>
      </patternFill>
    </fill>
    <fill>
      <patternFill patternType="solid">
        <fgColor indexed="40"/>
        <bgColor indexed="21"/>
      </patternFill>
    </fill>
    <fill>
      <patternFill patternType="solid">
        <fgColor indexed="13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41"/>
      </patternFill>
    </fill>
    <fill>
      <patternFill patternType="solid">
        <fgColor indexed="54"/>
        <bgColor indexed="23"/>
      </patternFill>
    </fill>
    <fill>
      <patternFill patternType="solid">
        <fgColor indexed="47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46"/>
      </patternFill>
    </fill>
    <fill>
      <patternFill patternType="solid">
        <fgColor rgb="FFCC00FF"/>
        <bgColor indexed="33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33"/>
      </patternFill>
    </fill>
    <fill>
      <patternFill patternType="solid">
        <fgColor rgb="FFFFFF99"/>
        <bgColor indexed="3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8" fillId="0" borderId="1" xfId="0" applyNumberFormat="1" applyFont="1" applyBorder="1" applyAlignment="1">
      <alignment horizontal="center" wrapText="1"/>
    </xf>
    <xf numFmtId="0" fontId="9" fillId="0" borderId="1" xfId="0" applyNumberFormat="1" applyFont="1" applyBorder="1" applyAlignment="1">
      <alignment wrapText="1"/>
    </xf>
    <xf numFmtId="0" fontId="9" fillId="21" borderId="1" xfId="0" applyNumberFormat="1" applyFont="1" applyFill="1" applyBorder="1" applyAlignment="1">
      <alignment wrapText="1"/>
    </xf>
    <xf numFmtId="0" fontId="9" fillId="22" borderId="1" xfId="0" applyNumberFormat="1" applyFont="1" applyFill="1" applyBorder="1" applyAlignment="1">
      <alignment wrapText="1"/>
    </xf>
    <xf numFmtId="0" fontId="9" fillId="23" borderId="1" xfId="0" applyNumberFormat="1" applyFont="1" applyFill="1" applyBorder="1" applyAlignment="1">
      <alignment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22" borderId="1" xfId="0" applyNumberFormat="1" applyFont="1" applyFill="1" applyBorder="1" applyAlignment="1">
      <alignment wrapText="1"/>
    </xf>
    <xf numFmtId="0" fontId="8" fillId="21" borderId="1" xfId="0" applyNumberFormat="1" applyFont="1" applyFill="1" applyBorder="1" applyAlignment="1">
      <alignment wrapText="1"/>
    </xf>
    <xf numFmtId="0" fontId="10" fillId="21" borderId="1" xfId="0" applyNumberFormat="1" applyFont="1" applyFill="1" applyBorder="1" applyAlignment="1">
      <alignment wrapText="1"/>
    </xf>
    <xf numFmtId="0" fontId="11" fillId="22" borderId="1" xfId="0" applyNumberFormat="1" applyFont="1" applyFill="1" applyBorder="1" applyAlignment="1">
      <alignment wrapText="1"/>
    </xf>
    <xf numFmtId="0" fontId="11" fillId="21" borderId="1" xfId="0" applyNumberFormat="1" applyFont="1" applyFill="1" applyBorder="1" applyAlignment="1">
      <alignment wrapText="1"/>
    </xf>
    <xf numFmtId="0" fontId="10" fillId="23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1" borderId="1" xfId="0" applyFont="1" applyFill="1" applyBorder="1" applyAlignment="1">
      <alignment vertical="center" wrapText="1"/>
    </xf>
    <xf numFmtId="0" fontId="11" fillId="21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vertical="center" wrapText="1"/>
    </xf>
    <xf numFmtId="0" fontId="9" fillId="0" borderId="2" xfId="0" applyNumberFormat="1" applyFont="1" applyBorder="1" applyAlignment="1">
      <alignment horizontal="center" vertical="top" wrapText="1"/>
    </xf>
    <xf numFmtId="0" fontId="9" fillId="0" borderId="2" xfId="0" applyNumberFormat="1" applyFont="1" applyBorder="1" applyAlignment="1">
      <alignment wrapText="1"/>
    </xf>
    <xf numFmtId="0" fontId="9" fillId="0" borderId="2" xfId="0" applyNumberFormat="1" applyFont="1" applyFill="1" applyBorder="1" applyAlignment="1">
      <alignment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wrapText="1"/>
    </xf>
    <xf numFmtId="0" fontId="10" fillId="0" borderId="1" xfId="0" applyNumberFormat="1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wrapText="1"/>
    </xf>
    <xf numFmtId="9" fontId="11" fillId="0" borderId="1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wrapText="1"/>
    </xf>
    <xf numFmtId="9" fontId="8" fillId="0" borderId="1" xfId="0" applyNumberFormat="1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right" wrapText="1"/>
    </xf>
    <xf numFmtId="0" fontId="10" fillId="0" borderId="1" xfId="0" applyNumberFormat="1" applyFont="1" applyFill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8" fillId="24" borderId="3" xfId="0" applyNumberFormat="1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>
      <alignment horizontal="center" vertical="center" wrapText="1"/>
    </xf>
    <xf numFmtId="0" fontId="8" fillId="5" borderId="3" xfId="0" applyNumberFormat="1" applyFont="1" applyFill="1" applyBorder="1" applyAlignment="1">
      <alignment horizontal="center" vertical="center" wrapText="1"/>
    </xf>
    <xf numFmtId="0" fontId="8" fillId="6" borderId="3" xfId="0" applyNumberFormat="1" applyFont="1" applyFill="1" applyBorder="1" applyAlignment="1">
      <alignment horizontal="center" vertical="center" wrapText="1"/>
    </xf>
    <xf numFmtId="0" fontId="8" fillId="7" borderId="3" xfId="0" applyNumberFormat="1" applyFont="1" applyFill="1" applyBorder="1" applyAlignment="1">
      <alignment horizontal="center" vertical="center" wrapText="1"/>
    </xf>
    <xf numFmtId="0" fontId="8" fillId="8" borderId="3" xfId="0" applyNumberFormat="1" applyFont="1" applyFill="1" applyBorder="1" applyAlignment="1">
      <alignment horizontal="center" vertical="center" wrapText="1"/>
    </xf>
    <xf numFmtId="0" fontId="8" fillId="9" borderId="3" xfId="0" applyNumberFormat="1" applyFont="1" applyFill="1" applyBorder="1" applyAlignment="1">
      <alignment horizontal="center" vertical="center" wrapText="1"/>
    </xf>
    <xf numFmtId="0" fontId="9" fillId="9" borderId="3" xfId="0" applyNumberFormat="1" applyFont="1" applyFill="1" applyBorder="1" applyAlignment="1">
      <alignment horizontal="center" vertical="center" wrapText="1"/>
    </xf>
    <xf numFmtId="0" fontId="13" fillId="10" borderId="3" xfId="0" applyNumberFormat="1" applyFont="1" applyFill="1" applyBorder="1" applyAlignment="1">
      <alignment horizontal="center" vertical="center" wrapText="1"/>
    </xf>
    <xf numFmtId="0" fontId="8" fillId="11" borderId="3" xfId="0" applyNumberFormat="1" applyFont="1" applyFill="1" applyBorder="1" applyAlignment="1">
      <alignment horizontal="center" vertical="center" wrapText="1"/>
    </xf>
    <xf numFmtId="0" fontId="8" fillId="12" borderId="3" xfId="0" applyNumberFormat="1" applyFont="1" applyFill="1" applyBorder="1" applyAlignment="1">
      <alignment horizontal="center" vertical="center" wrapText="1"/>
    </xf>
    <xf numFmtId="0" fontId="8" fillId="13" borderId="3" xfId="0" applyNumberFormat="1" applyFont="1" applyFill="1" applyBorder="1" applyAlignment="1">
      <alignment horizontal="center" vertical="center" wrapText="1"/>
    </xf>
    <xf numFmtId="0" fontId="8" fillId="14" borderId="3" xfId="0" applyNumberFormat="1" applyFont="1" applyFill="1" applyBorder="1" applyAlignment="1">
      <alignment horizontal="center" vertical="center" wrapText="1"/>
    </xf>
    <xf numFmtId="0" fontId="8" fillId="15" borderId="3" xfId="0" applyNumberFormat="1" applyFont="1" applyFill="1" applyBorder="1" applyAlignment="1">
      <alignment horizontal="center" vertical="center" wrapText="1"/>
    </xf>
    <xf numFmtId="0" fontId="8" fillId="16" borderId="3" xfId="0" applyNumberFormat="1" applyFont="1" applyFill="1" applyBorder="1" applyAlignment="1">
      <alignment horizontal="center" vertical="center" wrapText="1"/>
    </xf>
    <xf numFmtId="0" fontId="8" fillId="17" borderId="3" xfId="0" applyNumberFormat="1" applyFont="1" applyFill="1" applyBorder="1" applyAlignment="1">
      <alignment horizontal="center" vertical="center" wrapText="1"/>
    </xf>
    <xf numFmtId="0" fontId="8" fillId="18" borderId="3" xfId="0" applyNumberFormat="1" applyFont="1" applyFill="1" applyBorder="1" applyAlignment="1">
      <alignment horizontal="center" vertical="center" wrapText="1"/>
    </xf>
    <xf numFmtId="0" fontId="8" fillId="19" borderId="3" xfId="0" applyNumberFormat="1" applyFont="1" applyFill="1" applyBorder="1" applyAlignment="1">
      <alignment horizontal="center" vertical="center" wrapText="1"/>
    </xf>
    <xf numFmtId="0" fontId="8" fillId="2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wrapText="1"/>
    </xf>
    <xf numFmtId="0" fontId="9" fillId="2" borderId="3" xfId="0" applyNumberFormat="1" applyFont="1" applyFill="1" applyBorder="1" applyAlignment="1">
      <alignment horizontal="center" wrapText="1"/>
    </xf>
    <xf numFmtId="0" fontId="9" fillId="3" borderId="3" xfId="0" applyNumberFormat="1" applyFont="1" applyFill="1" applyBorder="1" applyAlignment="1">
      <alignment horizontal="center" wrapText="1"/>
    </xf>
    <xf numFmtId="0" fontId="8" fillId="24" borderId="3" xfId="0" applyNumberFormat="1" applyFont="1" applyFill="1" applyBorder="1" applyAlignment="1">
      <alignment horizontal="center" wrapText="1"/>
    </xf>
    <xf numFmtId="0" fontId="9" fillId="4" borderId="3" xfId="0" applyNumberFormat="1" applyFont="1" applyFill="1" applyBorder="1" applyAlignment="1">
      <alignment horizontal="center" wrapText="1"/>
    </xf>
    <xf numFmtId="0" fontId="9" fillId="5" borderId="3" xfId="0" applyNumberFormat="1" applyFont="1" applyFill="1" applyBorder="1" applyAlignment="1">
      <alignment horizontal="center" wrapText="1"/>
    </xf>
    <xf numFmtId="0" fontId="13" fillId="7" borderId="3" xfId="0" applyNumberFormat="1" applyFont="1" applyFill="1" applyBorder="1" applyAlignment="1">
      <alignment horizontal="center" wrapText="1"/>
    </xf>
    <xf numFmtId="0" fontId="9" fillId="24" borderId="3" xfId="0" applyNumberFormat="1" applyFont="1" applyFill="1" applyBorder="1" applyAlignment="1">
      <alignment horizontal="center" wrapText="1"/>
    </xf>
    <xf numFmtId="0" fontId="9" fillId="8" borderId="3" xfId="0" applyNumberFormat="1" applyFont="1" applyFill="1" applyBorder="1" applyAlignment="1">
      <alignment horizontal="center" wrapText="1"/>
    </xf>
    <xf numFmtId="0" fontId="9" fillId="9" borderId="3" xfId="0" applyNumberFormat="1" applyFont="1" applyFill="1" applyBorder="1" applyAlignment="1">
      <alignment horizontal="center" wrapText="1"/>
    </xf>
    <xf numFmtId="0" fontId="13" fillId="10" borderId="3" xfId="0" applyNumberFormat="1" applyFont="1" applyFill="1" applyBorder="1" applyAlignment="1">
      <alignment horizontal="center" wrapText="1"/>
    </xf>
    <xf numFmtId="0" fontId="9" fillId="12" borderId="3" xfId="0" applyNumberFormat="1" applyFont="1" applyFill="1" applyBorder="1" applyAlignment="1">
      <alignment horizontal="center" wrapText="1"/>
    </xf>
    <xf numFmtId="0" fontId="9" fillId="13" borderId="3" xfId="0" applyNumberFormat="1" applyFont="1" applyFill="1" applyBorder="1" applyAlignment="1">
      <alignment horizontal="center" wrapText="1"/>
    </xf>
    <xf numFmtId="0" fontId="9" fillId="14" borderId="3" xfId="0" applyNumberFormat="1" applyFont="1" applyFill="1" applyBorder="1" applyAlignment="1">
      <alignment horizontal="center" wrapText="1"/>
    </xf>
    <xf numFmtId="0" fontId="9" fillId="15" borderId="3" xfId="0" applyNumberFormat="1" applyFont="1" applyFill="1" applyBorder="1" applyAlignment="1">
      <alignment horizontal="center" wrapText="1"/>
    </xf>
    <xf numFmtId="0" fontId="9" fillId="16" borderId="3" xfId="0" applyNumberFormat="1" applyFont="1" applyFill="1" applyBorder="1" applyAlignment="1">
      <alignment horizontal="center" wrapText="1"/>
    </xf>
    <xf numFmtId="0" fontId="9" fillId="17" borderId="3" xfId="0" applyNumberFormat="1" applyFont="1" applyFill="1" applyBorder="1" applyAlignment="1">
      <alignment horizontal="center" wrapText="1"/>
    </xf>
    <xf numFmtId="0" fontId="9" fillId="18" borderId="3" xfId="0" applyNumberFormat="1" applyFont="1" applyFill="1" applyBorder="1" applyAlignment="1">
      <alignment horizontal="center" wrapText="1"/>
    </xf>
    <xf numFmtId="0" fontId="9" fillId="19" borderId="3" xfId="0" applyNumberFormat="1" applyFont="1" applyFill="1" applyBorder="1" applyAlignment="1">
      <alignment horizontal="center" wrapText="1"/>
    </xf>
    <xf numFmtId="0" fontId="9" fillId="20" borderId="3" xfId="0" applyNumberFormat="1" applyFont="1" applyFill="1" applyBorder="1" applyAlignment="1">
      <alignment horizontal="center" wrapText="1"/>
    </xf>
    <xf numFmtId="0" fontId="8" fillId="25" borderId="3" xfId="0" applyNumberFormat="1" applyFont="1" applyFill="1" applyBorder="1" applyAlignment="1">
      <alignment horizontal="center" wrapText="1"/>
    </xf>
    <xf numFmtId="0" fontId="8" fillId="25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9" fillId="21" borderId="3" xfId="0" applyNumberFormat="1" applyFont="1" applyFill="1" applyBorder="1" applyAlignment="1">
      <alignment horizontal="center" vertical="center" wrapText="1"/>
    </xf>
    <xf numFmtId="0" fontId="10" fillId="21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26" borderId="3" xfId="0" applyNumberFormat="1" applyFont="1" applyFill="1" applyBorder="1" applyAlignment="1">
      <alignment horizontal="center" vertical="center" wrapText="1"/>
    </xf>
    <xf numFmtId="0" fontId="9" fillId="27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vertical="center" wrapText="1"/>
    </xf>
    <xf numFmtId="0" fontId="9" fillId="0" borderId="3" xfId="0" applyNumberFormat="1" applyFont="1" applyFill="1" applyBorder="1" applyAlignment="1">
      <alignment vertical="center" wrapText="1"/>
    </xf>
    <xf numFmtId="0" fontId="9" fillId="21" borderId="2" xfId="0" applyNumberFormat="1" applyFont="1" applyFill="1" applyBorder="1" applyAlignment="1">
      <alignment wrapText="1"/>
    </xf>
    <xf numFmtId="0" fontId="10" fillId="21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28" borderId="3" xfId="0" applyNumberFormat="1" applyFont="1" applyFill="1" applyBorder="1" applyAlignment="1">
      <alignment horizontal="center" vertical="center" wrapText="1"/>
    </xf>
    <xf numFmtId="0" fontId="9" fillId="28" borderId="6" xfId="0" applyNumberFormat="1" applyFont="1" applyFill="1" applyBorder="1" applyAlignment="1">
      <alignment wrapText="1"/>
    </xf>
    <xf numFmtId="0" fontId="10" fillId="28" borderId="6" xfId="0" applyFont="1" applyFill="1" applyBorder="1" applyAlignment="1">
      <alignment vertical="center" wrapText="1"/>
    </xf>
    <xf numFmtId="0" fontId="10" fillId="28" borderId="7" xfId="0" applyFont="1" applyFill="1" applyBorder="1" applyAlignment="1">
      <alignment vertical="center" wrapText="1"/>
    </xf>
    <xf numFmtId="0" fontId="9" fillId="28" borderId="3" xfId="0" applyNumberFormat="1" applyFont="1" applyFill="1" applyBorder="1" applyAlignment="1">
      <alignment horizontal="center" vertical="center"/>
    </xf>
    <xf numFmtId="0" fontId="10" fillId="26" borderId="3" xfId="0" applyNumberFormat="1" applyFont="1" applyFill="1" applyBorder="1" applyAlignment="1">
      <alignment horizontal="center" vertical="center" wrapText="1"/>
    </xf>
    <xf numFmtId="0" fontId="9" fillId="26" borderId="3" xfId="0" applyNumberFormat="1" applyFont="1" applyFill="1" applyBorder="1" applyAlignment="1">
      <alignment horizontal="right" vertical="center" wrapText="1"/>
    </xf>
    <xf numFmtId="9" fontId="8" fillId="25" borderId="3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top" wrapText="1"/>
    </xf>
    <xf numFmtId="0" fontId="10" fillId="28" borderId="3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10" fillId="27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27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wrapText="1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wrapText="1"/>
    </xf>
    <xf numFmtId="0" fontId="1" fillId="21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9" fillId="0" borderId="3" xfId="0" applyNumberFormat="1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5" fillId="21" borderId="3" xfId="0" applyFont="1" applyFill="1" applyBorder="1" applyAlignment="1">
      <alignment horizontal="center" vertical="center" wrapText="1"/>
    </xf>
    <xf numFmtId="0" fontId="10" fillId="21" borderId="1" xfId="0" applyNumberFormat="1" applyFont="1" applyFill="1" applyBorder="1" applyAlignment="1">
      <alignment horizontal="center" vertical="center" wrapText="1"/>
    </xf>
    <xf numFmtId="0" fontId="9" fillId="26" borderId="1" xfId="0" applyNumberFormat="1" applyFont="1" applyFill="1" applyBorder="1" applyAlignment="1">
      <alignment horizontal="center" vertical="center" wrapText="1"/>
    </xf>
    <xf numFmtId="0" fontId="9" fillId="26" borderId="8" xfId="0" applyNumberFormat="1" applyFont="1" applyFill="1" applyBorder="1" applyAlignment="1">
      <alignment horizontal="center" vertical="center" wrapText="1"/>
    </xf>
    <xf numFmtId="0" fontId="9" fillId="21" borderId="8" xfId="0" applyNumberFormat="1" applyFont="1" applyFill="1" applyBorder="1" applyAlignment="1">
      <alignment horizontal="center" vertical="center" wrapText="1"/>
    </xf>
    <xf numFmtId="0" fontId="1" fillId="26" borderId="3" xfId="0" applyFont="1" applyFill="1" applyBorder="1" applyAlignment="1">
      <alignment horizontal="center" vertical="center" wrapText="1"/>
    </xf>
    <xf numFmtId="0" fontId="9" fillId="21" borderId="1" xfId="0" applyNumberFormat="1" applyFont="1" applyFill="1" applyBorder="1" applyAlignment="1">
      <alignment horizontal="center" vertical="center" wrapText="1"/>
    </xf>
    <xf numFmtId="0" fontId="9" fillId="21" borderId="3" xfId="0" applyNumberFormat="1" applyFont="1" applyFill="1" applyBorder="1" applyAlignment="1">
      <alignment horizontal="center" vertical="top" wrapText="1"/>
    </xf>
    <xf numFmtId="0" fontId="10" fillId="21" borderId="8" xfId="0" applyNumberFormat="1" applyFont="1" applyFill="1" applyBorder="1" applyAlignment="1">
      <alignment horizontal="center" vertical="center" wrapText="1"/>
    </xf>
    <xf numFmtId="0" fontId="10" fillId="26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9" fillId="27" borderId="1" xfId="0" applyNumberFormat="1" applyFont="1" applyFill="1" applyBorder="1" applyAlignment="1">
      <alignment horizontal="center" vertical="center" wrapText="1"/>
    </xf>
    <xf numFmtId="0" fontId="10" fillId="27" borderId="3" xfId="0" applyNumberFormat="1" applyFont="1" applyFill="1" applyBorder="1" applyAlignment="1">
      <alignment horizontal="center" wrapText="1"/>
    </xf>
    <xf numFmtId="0" fontId="9" fillId="27" borderId="8" xfId="0" applyNumberFormat="1" applyFont="1" applyFill="1" applyBorder="1" applyAlignment="1">
      <alignment horizontal="center" vertical="center" wrapText="1"/>
    </xf>
    <xf numFmtId="0" fontId="9" fillId="27" borderId="10" xfId="0" applyNumberFormat="1" applyFont="1" applyFill="1" applyBorder="1" applyAlignment="1">
      <alignment horizontal="center" vertical="center" wrapText="1"/>
    </xf>
    <xf numFmtId="0" fontId="10" fillId="26" borderId="3" xfId="0" applyNumberFormat="1" applyFont="1" applyFill="1" applyBorder="1" applyAlignment="1">
      <alignment horizontal="center" wrapText="1"/>
    </xf>
    <xf numFmtId="0" fontId="1" fillId="26" borderId="3" xfId="0" applyNumberFormat="1" applyFont="1" applyFill="1" applyBorder="1" applyAlignment="1">
      <alignment horizontal="center" wrapText="1"/>
    </xf>
    <xf numFmtId="0" fontId="1" fillId="26" borderId="3" xfId="0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" fillId="26" borderId="8" xfId="0" applyFont="1" applyFill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26" borderId="11" xfId="0" applyNumberFormat="1" applyFont="1" applyFill="1" applyBorder="1" applyAlignment="1">
      <alignment horizontal="center" vertical="center" wrapText="1"/>
    </xf>
    <xf numFmtId="0" fontId="9" fillId="21" borderId="11" xfId="0" applyNumberFormat="1" applyFont="1" applyFill="1" applyBorder="1" applyAlignment="1">
      <alignment horizontal="center" vertical="center" wrapText="1"/>
    </xf>
    <xf numFmtId="0" fontId="10" fillId="21" borderId="11" xfId="0" applyNumberFormat="1" applyFont="1" applyFill="1" applyBorder="1" applyAlignment="1">
      <alignment horizontal="center" vertical="center" wrapText="1"/>
    </xf>
    <xf numFmtId="0" fontId="5" fillId="26" borderId="3" xfId="0" applyNumberFormat="1" applyFont="1" applyFill="1" applyBorder="1" applyAlignment="1">
      <alignment horizontal="center" vertical="center" wrapText="1"/>
    </xf>
    <xf numFmtId="9" fontId="8" fillId="29" borderId="3" xfId="0" applyNumberFormat="1" applyFont="1" applyFill="1" applyBorder="1" applyAlignment="1">
      <alignment horizontal="center" vertical="center" wrapText="1"/>
    </xf>
    <xf numFmtId="0" fontId="8" fillId="29" borderId="3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1" fontId="9" fillId="0" borderId="9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1" fontId="10" fillId="0" borderId="3" xfId="0" applyNumberFormat="1" applyFont="1" applyFill="1" applyBorder="1" applyAlignment="1">
      <alignment horizontal="center" vertical="top" wrapText="1"/>
    </xf>
    <xf numFmtId="1" fontId="10" fillId="0" borderId="8" xfId="0" applyNumberFormat="1" applyFont="1" applyFill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9" fillId="0" borderId="11" xfId="0" applyNumberFormat="1" applyFont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center"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1" fontId="1" fillId="21" borderId="3" xfId="0" applyNumberFormat="1" applyFont="1" applyFill="1" applyBorder="1" applyAlignment="1">
      <alignment horizontal="center" vertical="center" wrapText="1"/>
    </xf>
    <xf numFmtId="185" fontId="8" fillId="30" borderId="3" xfId="0" applyNumberFormat="1" applyFont="1" applyFill="1" applyBorder="1" applyAlignment="1">
      <alignment horizontal="center" vertical="center" wrapText="1"/>
    </xf>
    <xf numFmtId="186" fontId="8" fillId="30" borderId="3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wrapText="1"/>
    </xf>
    <xf numFmtId="185" fontId="8" fillId="25" borderId="3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wrapText="1"/>
    </xf>
    <xf numFmtId="10" fontId="8" fillId="26" borderId="1" xfId="0" applyNumberFormat="1" applyFont="1" applyFill="1" applyBorder="1" applyAlignment="1">
      <alignment horizont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10" fillId="0" borderId="12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1" fillId="21" borderId="8" xfId="0" applyFont="1" applyFill="1" applyBorder="1" applyAlignment="1">
      <alignment horizontal="center" vertical="center" wrapText="1"/>
    </xf>
    <xf numFmtId="0" fontId="4" fillId="27" borderId="3" xfId="0" applyNumberFormat="1" applyFont="1" applyFill="1" applyBorder="1" applyAlignment="1">
      <alignment horizontal="center" vertical="center" wrapText="1"/>
    </xf>
    <xf numFmtId="0" fontId="9" fillId="27" borderId="12" xfId="0" applyNumberFormat="1" applyFont="1" applyFill="1" applyBorder="1" applyAlignment="1">
      <alignment horizontal="center" vertical="center" wrapText="1"/>
    </xf>
    <xf numFmtId="0" fontId="10" fillId="26" borderId="1" xfId="0" applyNumberFormat="1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21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B0F0"/>
      <rgbColor rgb="00CCC0D9"/>
      <rgbColor rgb="00808080"/>
      <rgbColor rgb="0092CDDC"/>
      <rgbColor rgb="00953734"/>
      <rgbColor rgb="00F3F3F3"/>
      <rgbColor rgb="00CCFFFF"/>
      <rgbColor rgb="00660066"/>
      <rgbColor rgb="00FF8080"/>
      <rgbColor rgb="000066CC"/>
      <rgbColor rgb="00E5DFEC"/>
      <rgbColor rgb="00000080"/>
      <rgbColor rgb="00FF33CC"/>
      <rgbColor rgb="00FBD4B4"/>
      <rgbColor rgb="0000FFFF"/>
      <rgbColor rgb="00800080"/>
      <rgbColor rgb="00800000"/>
      <rgbColor rgb="00008080"/>
      <rgbColor rgb="000000FF"/>
      <rgbColor rgb="0000CCFF"/>
      <rgbColor rgb="00D6E3BC"/>
      <rgbColor rgb="00CCFFCC"/>
      <rgbColor rgb="00FFFF99"/>
      <rgbColor rgb="0099CCFF"/>
      <rgbColor rgb="00D99594"/>
      <rgbColor rgb="00F2DBDB"/>
      <rgbColor rgb="00FABF8F"/>
      <rgbColor rgb="003366FF"/>
      <rgbColor rgb="0033CCCC"/>
      <rgbColor rgb="00FDE9D9"/>
      <rgbColor rgb="00FFCC00"/>
      <rgbColor rgb="00FF9900"/>
      <rgbColor rgb="00FF6600"/>
      <rgbColor rgb="008064A2"/>
      <rgbColor rgb="00C2D69B"/>
      <rgbColor rgb="00003366"/>
      <rgbColor rgb="0031859B"/>
      <rgbColor rgb="00003300"/>
      <rgbColor rgb="00333300"/>
      <rgbColor rgb="00993300"/>
      <rgbColor rgb="00993366"/>
      <rgbColor rgb="00333399"/>
      <rgbColor rgb="0022222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P400"/>
  <sheetViews>
    <sheetView rightToLeft="1" tabSelected="1" topLeftCell="C3" zoomScale="70" zoomScaleNormal="70" zoomScaleSheetLayoutView="70" workbookViewId="0">
      <pane xSplit="2" ySplit="3" topLeftCell="CI27" activePane="bottomRight" state="frozen"/>
      <selection activeCell="C3" sqref="C3"/>
      <selection pane="topRight" activeCell="E3" sqref="E3"/>
      <selection pane="bottomLeft" activeCell="C6" sqref="C6"/>
      <selection pane="bottomRight" activeCell="CK5" sqref="CK5"/>
    </sheetView>
  </sheetViews>
  <sheetFormatPr defaultColWidth="9.42578125" defaultRowHeight="15"/>
  <cols>
    <col min="1" max="2" width="9.42578125" style="15" hidden="1" customWidth="1"/>
    <col min="3" max="3" width="26.85546875" style="15" customWidth="1"/>
    <col min="4" max="4" width="0.28515625" style="15" customWidth="1"/>
    <col min="5" max="6" width="11.85546875" style="15" customWidth="1"/>
    <col min="7" max="7" width="11.42578125" style="15" customWidth="1"/>
    <col min="8" max="8" width="11.85546875" style="15" customWidth="1"/>
    <col min="9" max="9" width="9.42578125" style="15" customWidth="1"/>
    <col min="10" max="10" width="21.140625" style="15" customWidth="1"/>
    <col min="11" max="11" width="10.7109375" style="15" customWidth="1"/>
    <col min="12" max="12" width="9.42578125" style="15" customWidth="1"/>
    <col min="13" max="13" width="10.28515625" style="15" customWidth="1"/>
    <col min="14" max="15" width="10.85546875" style="15" customWidth="1"/>
    <col min="16" max="17" width="9.42578125" style="19" customWidth="1"/>
    <col min="18" max="18" width="14.28515625" style="15" customWidth="1"/>
    <col min="19" max="20" width="9.42578125" style="15" customWidth="1"/>
    <col min="21" max="21" width="9.42578125" style="19" customWidth="1"/>
    <col min="22" max="22" width="13.5703125" style="19" customWidth="1"/>
    <col min="23" max="23" width="19" style="15" customWidth="1"/>
    <col min="24" max="24" width="11.85546875" style="15" customWidth="1"/>
    <col min="25" max="25" width="12.7109375" style="15" customWidth="1"/>
    <col min="26" max="26" width="9.42578125" style="15" customWidth="1"/>
    <col min="27" max="27" width="13.28515625" style="15" customWidth="1"/>
    <col min="28" max="28" width="11.85546875" style="15" customWidth="1"/>
    <col min="29" max="29" width="12.85546875" style="15" customWidth="1"/>
    <col min="30" max="32" width="9.42578125" style="15" customWidth="1"/>
    <col min="33" max="33" width="13.5703125" style="15" customWidth="1"/>
    <col min="34" max="34" width="17.85546875" style="15" customWidth="1"/>
    <col min="35" max="35" width="14.28515625" style="15" customWidth="1"/>
    <col min="36" max="37" width="9.42578125" style="19" customWidth="1"/>
    <col min="38" max="38" width="10.85546875" style="15" customWidth="1"/>
    <col min="39" max="39" width="16.140625" style="15" customWidth="1"/>
    <col min="40" max="40" width="11.140625" style="15" customWidth="1"/>
    <col min="41" max="42" width="9.42578125" style="19" customWidth="1"/>
    <col min="43" max="44" width="9.42578125" style="15" customWidth="1"/>
    <col min="45" max="46" width="9.42578125" style="19" customWidth="1"/>
    <col min="47" max="47" width="12.85546875" style="15" customWidth="1"/>
    <col min="48" max="48" width="12.140625" style="15" customWidth="1"/>
    <col min="49" max="49" width="11.5703125" style="15" customWidth="1"/>
    <col min="50" max="50" width="9.42578125" style="15" customWidth="1"/>
    <col min="51" max="51" width="12.140625" style="15" customWidth="1"/>
    <col min="52" max="52" width="12" style="15" customWidth="1"/>
    <col min="53" max="53" width="9.42578125" style="19" customWidth="1"/>
    <col min="54" max="54" width="11.7109375" style="19" customWidth="1"/>
    <col min="55" max="56" width="9.42578125" style="15" customWidth="1"/>
    <col min="57" max="58" width="9.42578125" style="19" customWidth="1"/>
    <col min="59" max="59" width="19.7109375" style="15" customWidth="1"/>
    <col min="60" max="60" width="16.28515625" style="15" customWidth="1"/>
    <col min="61" max="61" width="14.5703125" style="15" customWidth="1"/>
    <col min="62" max="62" width="12.28515625" style="15" customWidth="1"/>
    <col min="63" max="64" width="9.42578125" style="19" customWidth="1"/>
    <col min="65" max="66" width="9.42578125" style="15" customWidth="1"/>
    <col min="67" max="68" width="9.42578125" style="19" customWidth="1"/>
    <col min="69" max="69" width="13.140625" style="15" customWidth="1"/>
    <col min="70" max="71" width="9.42578125" style="19" customWidth="1"/>
    <col min="72" max="72" width="11.7109375" style="15" customWidth="1"/>
    <col min="73" max="73" width="14.28515625" style="15" customWidth="1"/>
    <col min="74" max="74" width="9.42578125" style="19" customWidth="1"/>
    <col min="75" max="75" width="11.7109375" style="19" customWidth="1"/>
    <col min="76" max="80" width="13.7109375" style="15" customWidth="1"/>
    <col min="81" max="81" width="14.28515625" style="15" customWidth="1"/>
    <col min="82" max="82" width="9.42578125" style="15" customWidth="1"/>
    <col min="83" max="83" width="9.42578125" style="19" customWidth="1"/>
    <col min="84" max="84" width="11.7109375" style="19" customWidth="1"/>
    <col min="85" max="85" width="27" style="15" customWidth="1"/>
    <col min="86" max="86" width="10.5703125" style="15" customWidth="1"/>
    <col min="87" max="87" width="13.28515625" style="15" customWidth="1"/>
    <col min="88" max="89" width="9.42578125" style="19" customWidth="1"/>
    <col min="90" max="90" width="10.85546875" style="19" bestFit="1" customWidth="1"/>
    <col min="91" max="91" width="16.42578125" style="19" customWidth="1"/>
    <col min="92" max="92" width="25.5703125" style="15" customWidth="1"/>
    <col min="93" max="16384" width="9.42578125" style="15"/>
  </cols>
  <sheetData>
    <row r="1" spans="1:172" s="14" customFormat="1" ht="84.75" customHeight="1" thickTop="1" thickBot="1">
      <c r="A1" s="25" t="s">
        <v>0</v>
      </c>
      <c r="B1" s="36"/>
      <c r="C1" s="39"/>
      <c r="D1" s="40"/>
      <c r="E1" s="41" t="s">
        <v>1</v>
      </c>
      <c r="F1" s="41"/>
      <c r="G1" s="41"/>
      <c r="H1" s="41"/>
      <c r="I1" s="41"/>
      <c r="J1" s="41"/>
      <c r="K1" s="41"/>
      <c r="L1" s="41"/>
      <c r="M1" s="42" t="s">
        <v>2</v>
      </c>
      <c r="N1" s="42"/>
      <c r="O1" s="42"/>
      <c r="P1" s="43"/>
      <c r="Q1" s="43"/>
      <c r="R1" s="44" t="s">
        <v>3</v>
      </c>
      <c r="S1" s="44"/>
      <c r="T1" s="44"/>
      <c r="U1" s="43"/>
      <c r="V1" s="43"/>
      <c r="W1" s="45" t="s">
        <v>54</v>
      </c>
      <c r="X1" s="45"/>
      <c r="Y1" s="45"/>
      <c r="Z1" s="45"/>
      <c r="AA1" s="45"/>
      <c r="AB1" s="46" t="s">
        <v>4</v>
      </c>
      <c r="AC1" s="47" t="s">
        <v>55</v>
      </c>
      <c r="AD1" s="47"/>
      <c r="AE1" s="47"/>
      <c r="AF1" s="43"/>
      <c r="AG1" s="43"/>
      <c r="AH1" s="48" t="s">
        <v>5</v>
      </c>
      <c r="AI1" s="48"/>
      <c r="AJ1" s="43"/>
      <c r="AK1" s="43"/>
      <c r="AL1" s="49" t="s">
        <v>56</v>
      </c>
      <c r="AM1" s="49"/>
      <c r="AN1" s="50"/>
      <c r="AO1" s="43"/>
      <c r="AP1" s="43"/>
      <c r="AQ1" s="51" t="s">
        <v>6</v>
      </c>
      <c r="AR1" s="51"/>
      <c r="AS1" s="43"/>
      <c r="AT1" s="43"/>
      <c r="AU1" s="52" t="s">
        <v>57</v>
      </c>
      <c r="AV1" s="52"/>
      <c r="AW1" s="53" t="s">
        <v>58</v>
      </c>
      <c r="AX1" s="53"/>
      <c r="AY1" s="53"/>
      <c r="AZ1" s="53"/>
      <c r="BA1" s="43"/>
      <c r="BB1" s="43"/>
      <c r="BC1" s="54" t="s">
        <v>59</v>
      </c>
      <c r="BD1" s="54"/>
      <c r="BE1" s="43"/>
      <c r="BF1" s="43"/>
      <c r="BG1" s="55" t="s">
        <v>77</v>
      </c>
      <c r="BH1" s="55"/>
      <c r="BI1" s="55"/>
      <c r="BJ1" s="55"/>
      <c r="BK1" s="43"/>
      <c r="BL1" s="43"/>
      <c r="BM1" s="56" t="s">
        <v>91</v>
      </c>
      <c r="BN1" s="56"/>
      <c r="BO1" s="43"/>
      <c r="BP1" s="43"/>
      <c r="BQ1" s="57" t="s">
        <v>7</v>
      </c>
      <c r="BR1" s="43"/>
      <c r="BS1" s="43"/>
      <c r="BT1" s="49"/>
      <c r="BU1" s="49"/>
      <c r="BV1" s="43"/>
      <c r="BW1" s="43"/>
      <c r="BX1" s="56" t="s">
        <v>8</v>
      </c>
      <c r="BY1" s="58" t="s">
        <v>60</v>
      </c>
      <c r="BZ1" s="59" t="s">
        <v>61</v>
      </c>
      <c r="CA1" s="59"/>
      <c r="CB1" s="60" t="s">
        <v>9</v>
      </c>
      <c r="CC1" s="61" t="s">
        <v>62</v>
      </c>
      <c r="CD1" s="61"/>
      <c r="CE1" s="43"/>
      <c r="CF1" s="43"/>
      <c r="CG1" s="55" t="s">
        <v>10</v>
      </c>
      <c r="CH1" s="55"/>
      <c r="CI1" s="55"/>
      <c r="CJ1" s="43"/>
      <c r="CK1" s="43"/>
      <c r="CL1" s="83"/>
      <c r="CM1" s="83"/>
    </row>
    <row r="2" spans="1:172" s="14" customFormat="1" ht="114.75" hidden="1" customHeight="1">
      <c r="A2" s="1" t="s">
        <v>11</v>
      </c>
      <c r="B2" s="37"/>
      <c r="C2" s="62"/>
      <c r="D2" s="62"/>
      <c r="E2" s="62" t="s">
        <v>74</v>
      </c>
      <c r="F2" s="62"/>
      <c r="G2" s="62"/>
      <c r="H2" s="63"/>
      <c r="I2" s="63"/>
      <c r="J2" s="41" t="s">
        <v>63</v>
      </c>
      <c r="K2" s="41"/>
      <c r="L2" s="41"/>
      <c r="M2" s="64"/>
      <c r="N2" s="64"/>
      <c r="O2" s="64"/>
      <c r="P2" s="65"/>
      <c r="Q2" s="65"/>
      <c r="R2" s="62" t="s">
        <v>64</v>
      </c>
      <c r="S2" s="66"/>
      <c r="T2" s="66"/>
      <c r="U2" s="65"/>
      <c r="V2" s="65"/>
      <c r="W2" s="62" t="s">
        <v>65</v>
      </c>
      <c r="X2" s="67"/>
      <c r="Y2" s="62" t="s">
        <v>66</v>
      </c>
      <c r="Z2" s="67"/>
      <c r="AA2" s="62" t="s">
        <v>67</v>
      </c>
      <c r="AB2" s="62" t="s">
        <v>68</v>
      </c>
      <c r="AC2" s="62" t="s">
        <v>69</v>
      </c>
      <c r="AD2" s="68"/>
      <c r="AE2" s="68"/>
      <c r="AF2" s="69"/>
      <c r="AG2" s="69"/>
      <c r="AH2" s="62" t="s">
        <v>70</v>
      </c>
      <c r="AI2" s="70"/>
      <c r="AJ2" s="65"/>
      <c r="AK2" s="65"/>
      <c r="AL2" s="71"/>
      <c r="AM2" s="71"/>
      <c r="AN2" s="71"/>
      <c r="AO2" s="65"/>
      <c r="AP2" s="65"/>
      <c r="AQ2" s="72"/>
      <c r="AR2" s="72"/>
      <c r="AS2" s="65"/>
      <c r="AT2" s="65"/>
      <c r="AU2" s="62" t="s">
        <v>71</v>
      </c>
      <c r="AV2" s="62" t="s">
        <v>72</v>
      </c>
      <c r="AW2" s="73"/>
      <c r="AX2" s="73"/>
      <c r="AY2" s="73"/>
      <c r="AZ2" s="73"/>
      <c r="BA2" s="65"/>
      <c r="BB2" s="65"/>
      <c r="BC2" s="74"/>
      <c r="BD2" s="74"/>
      <c r="BE2" s="65"/>
      <c r="BF2" s="65"/>
      <c r="BG2" s="75"/>
      <c r="BH2" s="75"/>
      <c r="BI2" s="75"/>
      <c r="BJ2" s="75"/>
      <c r="BK2" s="65"/>
      <c r="BL2" s="65"/>
      <c r="BM2" s="76"/>
      <c r="BN2" s="76"/>
      <c r="BO2" s="65"/>
      <c r="BP2" s="65"/>
      <c r="BQ2" s="77"/>
      <c r="BR2" s="65"/>
      <c r="BS2" s="65"/>
      <c r="BT2" s="71"/>
      <c r="BU2" s="71"/>
      <c r="BV2" s="65"/>
      <c r="BW2" s="65"/>
      <c r="BX2" s="76"/>
      <c r="BY2" s="78"/>
      <c r="BZ2" s="79"/>
      <c r="CA2" s="79"/>
      <c r="CB2" s="80"/>
      <c r="CC2" s="81"/>
      <c r="CD2" s="81"/>
      <c r="CE2" s="65"/>
      <c r="CF2" s="65"/>
      <c r="CG2" s="62" t="s">
        <v>73</v>
      </c>
      <c r="CH2" s="75"/>
      <c r="CI2" s="75"/>
      <c r="CJ2" s="65"/>
      <c r="CK2" s="65"/>
      <c r="CL2" s="82"/>
      <c r="CM2" s="82"/>
    </row>
    <row r="3" spans="1:172" s="35" customFormat="1" ht="27" customHeight="1" thickTop="1" thickBot="1">
      <c r="A3" s="25" t="s">
        <v>12</v>
      </c>
      <c r="B3" s="36"/>
      <c r="C3" s="39"/>
      <c r="D3" s="39"/>
      <c r="E3" s="41">
        <v>1</v>
      </c>
      <c r="F3" s="41">
        <v>2</v>
      </c>
      <c r="G3" s="41">
        <v>3</v>
      </c>
      <c r="H3" s="41">
        <v>4</v>
      </c>
      <c r="I3" s="41">
        <v>5</v>
      </c>
      <c r="J3" s="41">
        <v>6</v>
      </c>
      <c r="K3" s="41">
        <v>7</v>
      </c>
      <c r="L3" s="41">
        <v>8</v>
      </c>
      <c r="M3" s="42">
        <v>9</v>
      </c>
      <c r="N3" s="42">
        <v>10</v>
      </c>
      <c r="O3" s="42">
        <v>11</v>
      </c>
      <c r="P3" s="43"/>
      <c r="Q3" s="43"/>
      <c r="R3" s="44">
        <v>12</v>
      </c>
      <c r="S3" s="44">
        <v>13</v>
      </c>
      <c r="T3" s="44">
        <v>14</v>
      </c>
      <c r="U3" s="43"/>
      <c r="V3" s="43"/>
      <c r="W3" s="45">
        <f>T3+1</f>
        <v>15</v>
      </c>
      <c r="X3" s="45">
        <v>16</v>
      </c>
      <c r="Y3" s="45">
        <v>17</v>
      </c>
      <c r="Z3" s="45">
        <v>18</v>
      </c>
      <c r="AA3" s="45">
        <v>19</v>
      </c>
      <c r="AB3" s="46">
        <v>20</v>
      </c>
      <c r="AC3" s="47">
        <v>21</v>
      </c>
      <c r="AD3" s="47">
        <v>22</v>
      </c>
      <c r="AE3" s="47">
        <f>AD3+1</f>
        <v>23</v>
      </c>
      <c r="AF3" s="43"/>
      <c r="AG3" s="43"/>
      <c r="AH3" s="48">
        <f>AE3+1</f>
        <v>24</v>
      </c>
      <c r="AI3" s="48">
        <v>25</v>
      </c>
      <c r="AJ3" s="43"/>
      <c r="AK3" s="43"/>
      <c r="AL3" s="49">
        <v>26</v>
      </c>
      <c r="AM3" s="49">
        <v>27</v>
      </c>
      <c r="AN3" s="49">
        <v>28</v>
      </c>
      <c r="AO3" s="43"/>
      <c r="AP3" s="43"/>
      <c r="AQ3" s="51">
        <v>29</v>
      </c>
      <c r="AR3" s="51">
        <v>30</v>
      </c>
      <c r="AS3" s="43"/>
      <c r="AT3" s="43"/>
      <c r="AU3" s="52">
        <f>AR3+1</f>
        <v>31</v>
      </c>
      <c r="AV3" s="52">
        <v>32</v>
      </c>
      <c r="AW3" s="53">
        <v>33</v>
      </c>
      <c r="AX3" s="53">
        <v>34</v>
      </c>
      <c r="AY3" s="53">
        <v>35</v>
      </c>
      <c r="AZ3" s="53">
        <v>36</v>
      </c>
      <c r="BA3" s="43"/>
      <c r="BB3" s="43"/>
      <c r="BC3" s="54">
        <v>37</v>
      </c>
      <c r="BD3" s="54">
        <v>38</v>
      </c>
      <c r="BE3" s="43"/>
      <c r="BF3" s="43"/>
      <c r="BG3" s="55">
        <f>BD3+1</f>
        <v>39</v>
      </c>
      <c r="BH3" s="55">
        <f>BG3+1</f>
        <v>40</v>
      </c>
      <c r="BI3" s="55">
        <v>41</v>
      </c>
      <c r="BJ3" s="55">
        <v>42</v>
      </c>
      <c r="BK3" s="43"/>
      <c r="BL3" s="43"/>
      <c r="BM3" s="56">
        <v>43</v>
      </c>
      <c r="BN3" s="56">
        <v>44</v>
      </c>
      <c r="BO3" s="43"/>
      <c r="BP3" s="43"/>
      <c r="BQ3" s="57">
        <v>45</v>
      </c>
      <c r="BR3" s="43"/>
      <c r="BS3" s="43"/>
      <c r="BT3" s="49">
        <v>46</v>
      </c>
      <c r="BU3" s="49">
        <v>47</v>
      </c>
      <c r="BV3" s="43"/>
      <c r="BW3" s="43"/>
      <c r="BX3" s="56">
        <v>48</v>
      </c>
      <c r="BY3" s="58">
        <v>49</v>
      </c>
      <c r="BZ3" s="59">
        <v>50</v>
      </c>
      <c r="CA3" s="59">
        <v>51</v>
      </c>
      <c r="CB3" s="60">
        <v>52</v>
      </c>
      <c r="CC3" s="61">
        <v>53</v>
      </c>
      <c r="CD3" s="61">
        <v>54</v>
      </c>
      <c r="CE3" s="43"/>
      <c r="CF3" s="43"/>
      <c r="CG3" s="55">
        <v>55</v>
      </c>
      <c r="CH3" s="55">
        <v>56</v>
      </c>
      <c r="CI3" s="55">
        <v>57</v>
      </c>
      <c r="CJ3" s="43"/>
      <c r="CK3" s="43"/>
      <c r="CL3" s="83"/>
      <c r="CM3" s="83"/>
    </row>
    <row r="4" spans="1:172" s="14" customFormat="1" ht="229.5" thickTop="1" thickBot="1">
      <c r="A4" s="25" t="s">
        <v>13</v>
      </c>
      <c r="B4" s="38" t="s">
        <v>14</v>
      </c>
      <c r="C4" s="100" t="s">
        <v>15</v>
      </c>
      <c r="D4" s="40" t="s">
        <v>16</v>
      </c>
      <c r="E4" s="40" t="s">
        <v>17</v>
      </c>
      <c r="F4" s="40" t="s">
        <v>75</v>
      </c>
      <c r="G4" s="40" t="s">
        <v>41</v>
      </c>
      <c r="H4" s="40" t="s">
        <v>18</v>
      </c>
      <c r="I4" s="40" t="s">
        <v>83</v>
      </c>
      <c r="J4" s="84" t="s">
        <v>81</v>
      </c>
      <c r="K4" s="84" t="s">
        <v>84</v>
      </c>
      <c r="L4" s="84" t="s">
        <v>82</v>
      </c>
      <c r="M4" s="40" t="s">
        <v>19</v>
      </c>
      <c r="N4" s="85" t="s">
        <v>78</v>
      </c>
      <c r="O4" s="40" t="s">
        <v>86</v>
      </c>
      <c r="P4" s="43" t="s">
        <v>20</v>
      </c>
      <c r="Q4" s="43" t="s">
        <v>87</v>
      </c>
      <c r="R4" s="40" t="s">
        <v>92</v>
      </c>
      <c r="S4" s="85" t="s">
        <v>93</v>
      </c>
      <c r="T4" s="40" t="s">
        <v>42</v>
      </c>
      <c r="U4" s="43" t="s">
        <v>20</v>
      </c>
      <c r="V4" s="43" t="s">
        <v>87</v>
      </c>
      <c r="W4" s="40" t="s">
        <v>100</v>
      </c>
      <c r="X4" s="85" t="s">
        <v>101</v>
      </c>
      <c r="Y4" s="40" t="s">
        <v>43</v>
      </c>
      <c r="Z4" s="40" t="s">
        <v>21</v>
      </c>
      <c r="AA4" s="40" t="s">
        <v>22</v>
      </c>
      <c r="AB4" s="40" t="s">
        <v>85</v>
      </c>
      <c r="AC4" s="40" t="s">
        <v>23</v>
      </c>
      <c r="AD4" s="40" t="s">
        <v>94</v>
      </c>
      <c r="AE4" s="40" t="s">
        <v>24</v>
      </c>
      <c r="AF4" s="43" t="s">
        <v>20</v>
      </c>
      <c r="AG4" s="43" t="s">
        <v>87</v>
      </c>
      <c r="AH4" s="86" t="s">
        <v>89</v>
      </c>
      <c r="AI4" s="85" t="s">
        <v>90</v>
      </c>
      <c r="AJ4" s="43" t="s">
        <v>20</v>
      </c>
      <c r="AK4" s="43" t="s">
        <v>87</v>
      </c>
      <c r="AL4" s="40" t="s">
        <v>25</v>
      </c>
      <c r="AM4" s="40" t="s">
        <v>44</v>
      </c>
      <c r="AN4" s="84" t="s">
        <v>80</v>
      </c>
      <c r="AO4" s="43" t="s">
        <v>20</v>
      </c>
      <c r="AP4" s="43" t="s">
        <v>87</v>
      </c>
      <c r="AQ4" s="87" t="s">
        <v>26</v>
      </c>
      <c r="AR4" s="40" t="s">
        <v>45</v>
      </c>
      <c r="AS4" s="43" t="s">
        <v>20</v>
      </c>
      <c r="AT4" s="43" t="s">
        <v>87</v>
      </c>
      <c r="AU4" s="40" t="s">
        <v>95</v>
      </c>
      <c r="AV4" s="40" t="s">
        <v>96</v>
      </c>
      <c r="AW4" s="40" t="s">
        <v>97</v>
      </c>
      <c r="AX4" s="40" t="s">
        <v>46</v>
      </c>
      <c r="AY4" s="85" t="s">
        <v>98</v>
      </c>
      <c r="AZ4" s="40" t="s">
        <v>99</v>
      </c>
      <c r="BA4" s="43" t="s">
        <v>20</v>
      </c>
      <c r="BB4" s="43" t="s">
        <v>87</v>
      </c>
      <c r="BC4" s="40" t="s">
        <v>47</v>
      </c>
      <c r="BD4" s="40" t="s">
        <v>27</v>
      </c>
      <c r="BE4" s="43" t="s">
        <v>20</v>
      </c>
      <c r="BF4" s="43" t="s">
        <v>87</v>
      </c>
      <c r="BG4" s="84" t="s">
        <v>28</v>
      </c>
      <c r="BH4" s="84" t="s">
        <v>76</v>
      </c>
      <c r="BI4" s="40" t="s">
        <v>29</v>
      </c>
      <c r="BJ4" s="40" t="s">
        <v>48</v>
      </c>
      <c r="BK4" s="43" t="s">
        <v>20</v>
      </c>
      <c r="BL4" s="43" t="s">
        <v>87</v>
      </c>
      <c r="BM4" s="40" t="s">
        <v>30</v>
      </c>
      <c r="BN4" s="40" t="s">
        <v>31</v>
      </c>
      <c r="BO4" s="43" t="s">
        <v>20</v>
      </c>
      <c r="BP4" s="43" t="s">
        <v>87</v>
      </c>
      <c r="BQ4" s="40" t="s">
        <v>32</v>
      </c>
      <c r="BR4" s="43" t="s">
        <v>20</v>
      </c>
      <c r="BS4" s="43" t="s">
        <v>87</v>
      </c>
      <c r="BT4" s="40" t="s">
        <v>49</v>
      </c>
      <c r="BU4" s="40" t="s">
        <v>33</v>
      </c>
      <c r="BV4" s="43" t="s">
        <v>20</v>
      </c>
      <c r="BW4" s="43" t="s">
        <v>87</v>
      </c>
      <c r="BX4" s="40" t="s">
        <v>50</v>
      </c>
      <c r="BY4" s="40" t="s">
        <v>34</v>
      </c>
      <c r="BZ4" s="40" t="s">
        <v>51</v>
      </c>
      <c r="CA4" s="40" t="s">
        <v>35</v>
      </c>
      <c r="CB4" s="40" t="s">
        <v>36</v>
      </c>
      <c r="CC4" s="40" t="s">
        <v>37</v>
      </c>
      <c r="CD4" s="85" t="s">
        <v>79</v>
      </c>
      <c r="CE4" s="43" t="s">
        <v>20</v>
      </c>
      <c r="CF4" s="43" t="s">
        <v>87</v>
      </c>
      <c r="CG4" s="40" t="s">
        <v>38</v>
      </c>
      <c r="CH4" s="40" t="s">
        <v>52</v>
      </c>
      <c r="CI4" s="40" t="s">
        <v>53</v>
      </c>
      <c r="CJ4" s="43" t="s">
        <v>20</v>
      </c>
      <c r="CK4" s="43" t="s">
        <v>87</v>
      </c>
      <c r="CL4" s="83" t="s">
        <v>39</v>
      </c>
      <c r="CM4" s="83" t="s">
        <v>88</v>
      </c>
    </row>
    <row r="5" spans="1:172" s="14" customFormat="1" ht="229.5" thickTop="1" thickBot="1">
      <c r="A5" s="25"/>
      <c r="B5" s="38"/>
      <c r="C5" s="100"/>
      <c r="D5" s="40"/>
      <c r="E5" s="40" t="s">
        <v>106</v>
      </c>
      <c r="F5" s="40" t="s">
        <v>106</v>
      </c>
      <c r="G5" s="40" t="s">
        <v>106</v>
      </c>
      <c r="H5" s="40" t="s">
        <v>106</v>
      </c>
      <c r="I5" s="40" t="s">
        <v>106</v>
      </c>
      <c r="J5" s="84" t="s">
        <v>107</v>
      </c>
      <c r="K5" s="88" t="s">
        <v>108</v>
      </c>
      <c r="L5" s="84" t="s">
        <v>107</v>
      </c>
      <c r="M5" s="84" t="s">
        <v>109</v>
      </c>
      <c r="N5" s="84" t="s">
        <v>110</v>
      </c>
      <c r="O5" s="40" t="s">
        <v>131</v>
      </c>
      <c r="P5" s="43"/>
      <c r="Q5" s="43"/>
      <c r="R5" s="40" t="s">
        <v>111</v>
      </c>
      <c r="S5" s="40" t="s">
        <v>106</v>
      </c>
      <c r="T5" s="40" t="s">
        <v>106</v>
      </c>
      <c r="U5" s="43"/>
      <c r="V5" s="43"/>
      <c r="W5" s="84" t="s">
        <v>112</v>
      </c>
      <c r="X5" s="40" t="s">
        <v>113</v>
      </c>
      <c r="Y5" s="40" t="s">
        <v>114</v>
      </c>
      <c r="Z5" s="40" t="s">
        <v>115</v>
      </c>
      <c r="AA5" s="40" t="s">
        <v>116</v>
      </c>
      <c r="AB5" s="40" t="s">
        <v>116</v>
      </c>
      <c r="AC5" s="40" t="s">
        <v>117</v>
      </c>
      <c r="AD5" s="40" t="s">
        <v>108</v>
      </c>
      <c r="AE5" s="40" t="s">
        <v>117</v>
      </c>
      <c r="AF5" s="43"/>
      <c r="AG5" s="43"/>
      <c r="AH5" s="40" t="s">
        <v>118</v>
      </c>
      <c r="AI5" s="89" t="s">
        <v>119</v>
      </c>
      <c r="AJ5" s="43"/>
      <c r="AK5" s="43"/>
      <c r="AL5" s="86" t="s">
        <v>120</v>
      </c>
      <c r="AM5" s="40" t="s">
        <v>106</v>
      </c>
      <c r="AN5" s="105" t="s">
        <v>121</v>
      </c>
      <c r="AO5" s="43"/>
      <c r="AP5" s="43"/>
      <c r="AQ5" s="87" t="s">
        <v>122</v>
      </c>
      <c r="AR5" s="86" t="s">
        <v>123</v>
      </c>
      <c r="AS5" s="43"/>
      <c r="AT5" s="43"/>
      <c r="AU5" s="40" t="s">
        <v>108</v>
      </c>
      <c r="AV5" s="40" t="s">
        <v>108</v>
      </c>
      <c r="AW5" s="40" t="s">
        <v>124</v>
      </c>
      <c r="AX5" s="40" t="s">
        <v>108</v>
      </c>
      <c r="AY5" s="40" t="s">
        <v>125</v>
      </c>
      <c r="AZ5" s="40" t="s">
        <v>126</v>
      </c>
      <c r="BA5" s="43"/>
      <c r="BB5" s="43"/>
      <c r="BC5" s="40" t="s">
        <v>127</v>
      </c>
      <c r="BD5" s="40" t="s">
        <v>108</v>
      </c>
      <c r="BE5" s="43"/>
      <c r="BF5" s="43"/>
      <c r="BG5" s="40" t="s">
        <v>128</v>
      </c>
      <c r="BH5" s="90" t="s">
        <v>129</v>
      </c>
      <c r="BI5" s="40" t="s">
        <v>108</v>
      </c>
      <c r="BJ5" s="40" t="s">
        <v>130</v>
      </c>
      <c r="BK5" s="43"/>
      <c r="BL5" s="43"/>
      <c r="BM5" s="91" t="s">
        <v>132</v>
      </c>
      <c r="BN5" s="90" t="s">
        <v>129</v>
      </c>
      <c r="BO5" s="43"/>
      <c r="BP5" s="43"/>
      <c r="BQ5" s="40" t="s">
        <v>106</v>
      </c>
      <c r="BR5" s="43"/>
      <c r="BS5" s="43"/>
      <c r="BT5" s="40" t="s">
        <v>133</v>
      </c>
      <c r="BU5" s="40" t="s">
        <v>134</v>
      </c>
      <c r="BV5" s="43"/>
      <c r="BW5" s="43"/>
      <c r="BX5" s="40" t="s">
        <v>135</v>
      </c>
      <c r="BY5" s="84" t="s">
        <v>136</v>
      </c>
      <c r="BZ5" s="84" t="s">
        <v>137</v>
      </c>
      <c r="CA5" s="92" t="s">
        <v>138</v>
      </c>
      <c r="CB5" s="90" t="s">
        <v>129</v>
      </c>
      <c r="CC5" s="91" t="s">
        <v>106</v>
      </c>
      <c r="CD5" s="40" t="s">
        <v>108</v>
      </c>
      <c r="CE5" s="43"/>
      <c r="CF5" s="43"/>
      <c r="CG5" s="89" t="s">
        <v>139</v>
      </c>
      <c r="CH5" s="89" t="s">
        <v>140</v>
      </c>
      <c r="CI5" s="106" t="s">
        <v>141</v>
      </c>
      <c r="CJ5" s="43"/>
      <c r="CK5" s="43"/>
      <c r="CL5" s="83"/>
      <c r="CM5" s="83"/>
    </row>
    <row r="6" spans="1:172" s="14" customFormat="1" ht="46.5" thickTop="1" thickBot="1">
      <c r="A6" s="25" t="s">
        <v>40</v>
      </c>
      <c r="B6" s="38"/>
      <c r="C6" s="104" t="s">
        <v>167</v>
      </c>
      <c r="D6" s="115"/>
      <c r="E6" s="158">
        <v>1</v>
      </c>
      <c r="F6" s="158">
        <v>1</v>
      </c>
      <c r="G6" s="158">
        <v>1</v>
      </c>
      <c r="H6" s="158">
        <v>1</v>
      </c>
      <c r="I6" s="158">
        <v>1</v>
      </c>
      <c r="J6" s="159">
        <v>1</v>
      </c>
      <c r="K6" s="160">
        <v>1</v>
      </c>
      <c r="L6" s="159">
        <v>1</v>
      </c>
      <c r="M6" s="159">
        <v>1</v>
      </c>
      <c r="N6" s="159">
        <v>1</v>
      </c>
      <c r="O6" s="159">
        <v>1</v>
      </c>
      <c r="P6" s="185">
        <f t="shared" ref="P6:P37" si="0">SUM(E6:O6)</f>
        <v>11</v>
      </c>
      <c r="Q6" s="186">
        <f t="shared" ref="Q6:Q37" si="1">P6/11</f>
        <v>1</v>
      </c>
      <c r="R6" s="40">
        <v>1</v>
      </c>
      <c r="S6" s="40">
        <v>1</v>
      </c>
      <c r="T6" s="40">
        <v>1</v>
      </c>
      <c r="U6" s="185">
        <f t="shared" ref="U6:U37" si="2">SUM(R6:T6)</f>
        <v>3</v>
      </c>
      <c r="V6" s="186">
        <f t="shared" ref="V6:V37" si="3">U6/3</f>
        <v>1</v>
      </c>
      <c r="W6" s="84">
        <v>1</v>
      </c>
      <c r="X6" s="40">
        <v>1</v>
      </c>
      <c r="Y6" s="40">
        <v>1</v>
      </c>
      <c r="Z6" s="40">
        <v>1</v>
      </c>
      <c r="AA6" s="40">
        <v>1</v>
      </c>
      <c r="AB6" s="40">
        <v>1</v>
      </c>
      <c r="AC6" s="40">
        <v>1</v>
      </c>
      <c r="AD6" s="40">
        <v>1</v>
      </c>
      <c r="AE6" s="40">
        <v>1</v>
      </c>
      <c r="AF6" s="185">
        <f t="shared" ref="AF6:AF37" si="4">SUM(W6:AE6)</f>
        <v>9</v>
      </c>
      <c r="AG6" s="186">
        <f t="shared" ref="AG6:AG37" si="5">AF6/9</f>
        <v>1</v>
      </c>
      <c r="AH6" s="40">
        <v>1</v>
      </c>
      <c r="AI6" s="40">
        <v>1</v>
      </c>
      <c r="AJ6" s="185">
        <f t="shared" ref="AJ6:AJ37" si="6">SUM(AH6:AI6)</f>
        <v>2</v>
      </c>
      <c r="AK6" s="186">
        <f t="shared" ref="AK6:AK49" si="7">AJ6/2</f>
        <v>1</v>
      </c>
      <c r="AL6" s="86">
        <v>1</v>
      </c>
      <c r="AM6" s="40">
        <v>1</v>
      </c>
      <c r="AN6" s="40">
        <v>1</v>
      </c>
      <c r="AO6" s="185">
        <f t="shared" ref="AO6:AO37" si="8">SUM(AL6:AN6)</f>
        <v>3</v>
      </c>
      <c r="AP6" s="186">
        <f t="shared" ref="AP6:AP37" si="9">AO6/3</f>
        <v>1</v>
      </c>
      <c r="AQ6" s="87">
        <v>1</v>
      </c>
      <c r="AR6" s="86">
        <v>1</v>
      </c>
      <c r="AS6" s="185">
        <f t="shared" ref="AS6:AS37" si="10">SUM(AQ6:AR6)</f>
        <v>2</v>
      </c>
      <c r="AT6" s="186">
        <f t="shared" ref="AT6:AT37" si="11">AS6/2</f>
        <v>1</v>
      </c>
      <c r="AU6" s="40">
        <v>1</v>
      </c>
      <c r="AV6" s="40">
        <v>1</v>
      </c>
      <c r="AW6" s="40">
        <v>1</v>
      </c>
      <c r="AX6" s="40">
        <v>1</v>
      </c>
      <c r="AY6" s="40">
        <v>1</v>
      </c>
      <c r="AZ6" s="40">
        <v>1</v>
      </c>
      <c r="BA6" s="185">
        <f t="shared" ref="BA6:BA37" si="12">SUM(AU6:AZ6)</f>
        <v>6</v>
      </c>
      <c r="BB6" s="186">
        <f t="shared" ref="BB6:BB37" si="13">BA6/6</f>
        <v>1</v>
      </c>
      <c r="BC6" s="40">
        <v>1</v>
      </c>
      <c r="BD6" s="40">
        <v>1</v>
      </c>
      <c r="BE6" s="185">
        <f t="shared" ref="BE6:BE37" si="14">SUM(BC6:BD6)</f>
        <v>2</v>
      </c>
      <c r="BF6" s="186">
        <f t="shared" ref="BF6:BF37" si="15">BE6/2</f>
        <v>1</v>
      </c>
      <c r="BG6" s="40">
        <v>1</v>
      </c>
      <c r="BH6" s="90" t="s">
        <v>104</v>
      </c>
      <c r="BI6" s="40">
        <v>1</v>
      </c>
      <c r="BJ6" s="40">
        <v>1</v>
      </c>
      <c r="BK6" s="185">
        <f t="shared" ref="BK6:BK37" si="16">SUM(BG6:BJ6)</f>
        <v>3</v>
      </c>
      <c r="BL6" s="186">
        <f t="shared" ref="BL6:BL37" si="17">BK6/3</f>
        <v>1</v>
      </c>
      <c r="BM6" s="40">
        <v>1</v>
      </c>
      <c r="BN6" s="90" t="s">
        <v>104</v>
      </c>
      <c r="BO6" s="185">
        <f t="shared" ref="BO6:BO37" si="18">SUM(BM6:BN6)</f>
        <v>1</v>
      </c>
      <c r="BP6" s="186">
        <f t="shared" ref="BP6:BP37" si="19">BO6/1</f>
        <v>1</v>
      </c>
      <c r="BQ6" s="40">
        <v>1</v>
      </c>
      <c r="BR6" s="185">
        <f t="shared" ref="BR6:BR37" si="20">SUM(BQ6)</f>
        <v>1</v>
      </c>
      <c r="BS6" s="186">
        <f t="shared" ref="BS6:BS37" si="21">BR6/1</f>
        <v>1</v>
      </c>
      <c r="BT6" s="40">
        <v>1</v>
      </c>
      <c r="BU6" s="40">
        <v>1</v>
      </c>
      <c r="BV6" s="185">
        <f t="shared" ref="BV6:BV37" si="22">SUM(BT6:BU6)</f>
        <v>2</v>
      </c>
      <c r="BW6" s="186">
        <f t="shared" ref="BW6:BW37" si="23">BV6/2</f>
        <v>1</v>
      </c>
      <c r="BX6" s="40">
        <v>1</v>
      </c>
      <c r="BY6" s="40">
        <v>1</v>
      </c>
      <c r="BZ6" s="40">
        <v>1</v>
      </c>
      <c r="CA6" s="40">
        <v>1</v>
      </c>
      <c r="CB6" s="89" t="s">
        <v>103</v>
      </c>
      <c r="CC6" s="40">
        <v>1</v>
      </c>
      <c r="CD6" s="40">
        <v>1</v>
      </c>
      <c r="CE6" s="185">
        <f t="shared" ref="CE6:CE37" si="24">SUM(BX6:CD6)</f>
        <v>6</v>
      </c>
      <c r="CF6" s="186">
        <f t="shared" ref="CF6:CF37" si="25">CE6/6</f>
        <v>1</v>
      </c>
      <c r="CG6" s="40">
        <v>1</v>
      </c>
      <c r="CH6" s="40">
        <v>1</v>
      </c>
      <c r="CI6" s="40">
        <v>1</v>
      </c>
      <c r="CJ6" s="185">
        <f t="shared" ref="CJ6:CJ12" si="26">SUM(CG6:CI6)</f>
        <v>3</v>
      </c>
      <c r="CK6" s="186">
        <f t="shared" ref="CK6:CK12" si="27">CJ6/3</f>
        <v>1</v>
      </c>
      <c r="CL6" s="188">
        <f t="shared" ref="CL6:CL31" si="28">SUM(CJ6,CE6,BV6,BR6,BO6,BK6,BA6,BE6,AS6,AJ6,AF6,AO6,U6,P6)</f>
        <v>54</v>
      </c>
      <c r="CM6" s="107">
        <f t="shared" ref="CM6:CM12" si="29">CL6/54</f>
        <v>1</v>
      </c>
      <c r="CN6" s="104" t="s">
        <v>167</v>
      </c>
    </row>
    <row r="7" spans="1:172" s="14" customFormat="1" ht="18.75" customHeight="1" thickTop="1" thickBot="1">
      <c r="A7" s="2"/>
      <c r="B7" s="23"/>
      <c r="C7" s="110" t="s">
        <v>180</v>
      </c>
      <c r="D7" s="27"/>
      <c r="E7" s="158">
        <v>1</v>
      </c>
      <c r="F7" s="158">
        <v>1</v>
      </c>
      <c r="G7" s="158">
        <v>1</v>
      </c>
      <c r="H7" s="158">
        <v>1</v>
      </c>
      <c r="I7" s="158">
        <v>1</v>
      </c>
      <c r="J7" s="159">
        <v>1</v>
      </c>
      <c r="K7" s="160">
        <v>1</v>
      </c>
      <c r="L7" s="159">
        <v>1</v>
      </c>
      <c r="M7" s="159">
        <v>1</v>
      </c>
      <c r="N7" s="159">
        <v>1</v>
      </c>
      <c r="O7" s="159">
        <v>1</v>
      </c>
      <c r="P7" s="185">
        <f t="shared" si="0"/>
        <v>11</v>
      </c>
      <c r="Q7" s="186">
        <f t="shared" si="1"/>
        <v>1</v>
      </c>
      <c r="R7" s="40">
        <v>1</v>
      </c>
      <c r="S7" s="40">
        <v>1</v>
      </c>
      <c r="T7" s="40">
        <v>1</v>
      </c>
      <c r="U7" s="185">
        <f t="shared" si="2"/>
        <v>3</v>
      </c>
      <c r="V7" s="186">
        <f t="shared" si="3"/>
        <v>1</v>
      </c>
      <c r="W7" s="84">
        <v>1</v>
      </c>
      <c r="X7" s="40">
        <v>1</v>
      </c>
      <c r="Y7" s="40">
        <v>1</v>
      </c>
      <c r="Z7" s="40">
        <v>1</v>
      </c>
      <c r="AA7" s="40">
        <v>1</v>
      </c>
      <c r="AB7" s="40">
        <v>1</v>
      </c>
      <c r="AC7" s="40">
        <v>1</v>
      </c>
      <c r="AD7" s="40">
        <v>1</v>
      </c>
      <c r="AE7" s="40">
        <v>1</v>
      </c>
      <c r="AF7" s="185">
        <f t="shared" si="4"/>
        <v>9</v>
      </c>
      <c r="AG7" s="186">
        <f t="shared" si="5"/>
        <v>1</v>
      </c>
      <c r="AH7" s="40">
        <v>1</v>
      </c>
      <c r="AI7" s="40">
        <v>1</v>
      </c>
      <c r="AJ7" s="185">
        <f t="shared" si="6"/>
        <v>2</v>
      </c>
      <c r="AK7" s="186">
        <f t="shared" si="7"/>
        <v>1</v>
      </c>
      <c r="AL7" s="86">
        <v>1</v>
      </c>
      <c r="AM7" s="40">
        <v>1</v>
      </c>
      <c r="AN7" s="40">
        <v>1</v>
      </c>
      <c r="AO7" s="185">
        <f t="shared" si="8"/>
        <v>3</v>
      </c>
      <c r="AP7" s="186">
        <f t="shared" si="9"/>
        <v>1</v>
      </c>
      <c r="AQ7" s="87">
        <v>1</v>
      </c>
      <c r="AR7" s="86">
        <v>1</v>
      </c>
      <c r="AS7" s="185">
        <f t="shared" si="10"/>
        <v>2</v>
      </c>
      <c r="AT7" s="186">
        <f t="shared" si="11"/>
        <v>1</v>
      </c>
      <c r="AU7" s="40">
        <v>1</v>
      </c>
      <c r="AV7" s="40">
        <v>1</v>
      </c>
      <c r="AW7" s="40">
        <v>1</v>
      </c>
      <c r="AX7" s="40">
        <v>1</v>
      </c>
      <c r="AY7" s="40">
        <v>1</v>
      </c>
      <c r="AZ7" s="40">
        <v>1</v>
      </c>
      <c r="BA7" s="185">
        <f t="shared" si="12"/>
        <v>6</v>
      </c>
      <c r="BB7" s="186">
        <f t="shared" si="13"/>
        <v>1</v>
      </c>
      <c r="BC7" s="40">
        <v>1</v>
      </c>
      <c r="BD7" s="40">
        <v>1</v>
      </c>
      <c r="BE7" s="185">
        <f t="shared" si="14"/>
        <v>2</v>
      </c>
      <c r="BF7" s="186">
        <f t="shared" si="15"/>
        <v>1</v>
      </c>
      <c r="BG7" s="40">
        <v>1</v>
      </c>
      <c r="BH7" s="90" t="s">
        <v>104</v>
      </c>
      <c r="BI7" s="40">
        <v>1</v>
      </c>
      <c r="BJ7" s="40">
        <v>1</v>
      </c>
      <c r="BK7" s="185">
        <f t="shared" si="16"/>
        <v>3</v>
      </c>
      <c r="BL7" s="186">
        <f t="shared" si="17"/>
        <v>1</v>
      </c>
      <c r="BM7" s="117">
        <v>1</v>
      </c>
      <c r="BN7" s="90" t="s">
        <v>104</v>
      </c>
      <c r="BO7" s="185">
        <f t="shared" si="18"/>
        <v>1</v>
      </c>
      <c r="BP7" s="186">
        <f t="shared" si="19"/>
        <v>1</v>
      </c>
      <c r="BQ7" s="117">
        <v>1</v>
      </c>
      <c r="BR7" s="185">
        <f t="shared" si="20"/>
        <v>1</v>
      </c>
      <c r="BS7" s="186">
        <f t="shared" si="21"/>
        <v>1</v>
      </c>
      <c r="BT7" s="117">
        <v>1</v>
      </c>
      <c r="BU7" s="117">
        <v>1</v>
      </c>
      <c r="BV7" s="185">
        <f t="shared" si="22"/>
        <v>2</v>
      </c>
      <c r="BW7" s="186">
        <f t="shared" si="23"/>
        <v>1</v>
      </c>
      <c r="BX7" s="117">
        <v>1</v>
      </c>
      <c r="BY7" s="117">
        <v>1</v>
      </c>
      <c r="BZ7" s="117">
        <v>1</v>
      </c>
      <c r="CA7" s="117">
        <v>1</v>
      </c>
      <c r="CB7" s="89" t="s">
        <v>103</v>
      </c>
      <c r="CC7" s="117">
        <v>1</v>
      </c>
      <c r="CD7" s="117">
        <v>1</v>
      </c>
      <c r="CE7" s="185">
        <f t="shared" si="24"/>
        <v>6</v>
      </c>
      <c r="CF7" s="186">
        <f t="shared" si="25"/>
        <v>1</v>
      </c>
      <c r="CG7" s="117">
        <v>1</v>
      </c>
      <c r="CH7" s="117">
        <v>1</v>
      </c>
      <c r="CI7" s="117">
        <v>1</v>
      </c>
      <c r="CJ7" s="185">
        <f t="shared" si="26"/>
        <v>3</v>
      </c>
      <c r="CK7" s="186">
        <f t="shared" si="27"/>
        <v>1</v>
      </c>
      <c r="CL7" s="188">
        <f t="shared" si="28"/>
        <v>54</v>
      </c>
      <c r="CM7" s="107">
        <f t="shared" si="29"/>
        <v>1</v>
      </c>
      <c r="CN7" s="110" t="s">
        <v>180</v>
      </c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</row>
    <row r="8" spans="1:172" s="14" customFormat="1" ht="18.75" customHeight="1" thickTop="1" thickBot="1">
      <c r="A8" s="2"/>
      <c r="B8" s="23"/>
      <c r="C8" s="110" t="s">
        <v>207</v>
      </c>
      <c r="D8" s="27"/>
      <c r="E8" s="161">
        <v>1</v>
      </c>
      <c r="F8" s="161">
        <v>1</v>
      </c>
      <c r="G8" s="161">
        <v>1</v>
      </c>
      <c r="H8" s="161">
        <v>1</v>
      </c>
      <c r="I8" s="161">
        <v>1</v>
      </c>
      <c r="J8" s="161">
        <v>1</v>
      </c>
      <c r="K8" s="161">
        <v>1</v>
      </c>
      <c r="L8" s="161">
        <v>1</v>
      </c>
      <c r="M8" s="161">
        <v>1</v>
      </c>
      <c r="N8" s="161">
        <v>1</v>
      </c>
      <c r="O8" s="161">
        <v>1</v>
      </c>
      <c r="P8" s="185">
        <f t="shared" si="0"/>
        <v>11</v>
      </c>
      <c r="Q8" s="186">
        <f t="shared" si="1"/>
        <v>1</v>
      </c>
      <c r="R8" s="117">
        <v>1</v>
      </c>
      <c r="S8" s="117">
        <v>1</v>
      </c>
      <c r="T8" s="117">
        <v>1</v>
      </c>
      <c r="U8" s="185">
        <f t="shared" si="2"/>
        <v>3</v>
      </c>
      <c r="V8" s="186">
        <f t="shared" si="3"/>
        <v>1</v>
      </c>
      <c r="W8" s="117">
        <v>1</v>
      </c>
      <c r="X8" s="117">
        <v>1</v>
      </c>
      <c r="Y8" s="117">
        <v>1</v>
      </c>
      <c r="Z8" s="117">
        <v>1</v>
      </c>
      <c r="AA8" s="117">
        <v>1</v>
      </c>
      <c r="AB8" s="117">
        <v>1</v>
      </c>
      <c r="AC8" s="117">
        <v>1</v>
      </c>
      <c r="AD8" s="117">
        <v>1</v>
      </c>
      <c r="AE8" s="117">
        <v>1</v>
      </c>
      <c r="AF8" s="185">
        <f t="shared" si="4"/>
        <v>9</v>
      </c>
      <c r="AG8" s="186">
        <f t="shared" si="5"/>
        <v>1</v>
      </c>
      <c r="AH8" s="117">
        <v>1</v>
      </c>
      <c r="AI8" s="117">
        <v>1</v>
      </c>
      <c r="AJ8" s="185">
        <f t="shared" si="6"/>
        <v>2</v>
      </c>
      <c r="AK8" s="186">
        <f t="shared" si="7"/>
        <v>1</v>
      </c>
      <c r="AL8" s="117">
        <v>1</v>
      </c>
      <c r="AM8" s="117">
        <v>1</v>
      </c>
      <c r="AN8" s="117">
        <v>1</v>
      </c>
      <c r="AO8" s="185">
        <f t="shared" si="8"/>
        <v>3</v>
      </c>
      <c r="AP8" s="186">
        <f t="shared" si="9"/>
        <v>1</v>
      </c>
      <c r="AQ8" s="117">
        <v>1</v>
      </c>
      <c r="AR8" s="117">
        <v>1</v>
      </c>
      <c r="AS8" s="185">
        <f t="shared" si="10"/>
        <v>2</v>
      </c>
      <c r="AT8" s="186">
        <f t="shared" si="11"/>
        <v>1</v>
      </c>
      <c r="AU8" s="117">
        <v>1</v>
      </c>
      <c r="AV8" s="117">
        <v>1</v>
      </c>
      <c r="AW8" s="117">
        <v>1</v>
      </c>
      <c r="AX8" s="117">
        <v>1</v>
      </c>
      <c r="AY8" s="117">
        <v>1</v>
      </c>
      <c r="AZ8" s="117">
        <v>1</v>
      </c>
      <c r="BA8" s="185">
        <f t="shared" si="12"/>
        <v>6</v>
      </c>
      <c r="BB8" s="186">
        <f t="shared" si="13"/>
        <v>1</v>
      </c>
      <c r="BC8" s="126">
        <v>1</v>
      </c>
      <c r="BD8" s="126">
        <v>1</v>
      </c>
      <c r="BE8" s="185">
        <f t="shared" si="14"/>
        <v>2</v>
      </c>
      <c r="BF8" s="186">
        <f t="shared" si="15"/>
        <v>1</v>
      </c>
      <c r="BG8" s="117">
        <v>1</v>
      </c>
      <c r="BH8" s="90" t="s">
        <v>104</v>
      </c>
      <c r="BI8" s="117">
        <v>1</v>
      </c>
      <c r="BJ8" s="117">
        <v>1</v>
      </c>
      <c r="BK8" s="185">
        <f t="shared" si="16"/>
        <v>3</v>
      </c>
      <c r="BL8" s="186">
        <f t="shared" si="17"/>
        <v>1</v>
      </c>
      <c r="BM8" s="117">
        <v>1</v>
      </c>
      <c r="BN8" s="90" t="s">
        <v>104</v>
      </c>
      <c r="BO8" s="185">
        <f t="shared" si="18"/>
        <v>1</v>
      </c>
      <c r="BP8" s="186">
        <f t="shared" si="19"/>
        <v>1</v>
      </c>
      <c r="BQ8" s="117">
        <v>1</v>
      </c>
      <c r="BR8" s="185">
        <f t="shared" si="20"/>
        <v>1</v>
      </c>
      <c r="BS8" s="186">
        <f t="shared" si="21"/>
        <v>1</v>
      </c>
      <c r="BT8" s="117">
        <v>1</v>
      </c>
      <c r="BU8" s="117">
        <v>1</v>
      </c>
      <c r="BV8" s="185">
        <f t="shared" si="22"/>
        <v>2</v>
      </c>
      <c r="BW8" s="186">
        <f t="shared" si="23"/>
        <v>1</v>
      </c>
      <c r="BX8" s="117">
        <v>1</v>
      </c>
      <c r="BY8" s="117">
        <v>1</v>
      </c>
      <c r="BZ8" s="117">
        <v>1</v>
      </c>
      <c r="CA8" s="117">
        <v>1</v>
      </c>
      <c r="CB8" s="90" t="s">
        <v>105</v>
      </c>
      <c r="CC8" s="117">
        <v>1</v>
      </c>
      <c r="CD8" s="117">
        <v>1</v>
      </c>
      <c r="CE8" s="185">
        <f t="shared" si="24"/>
        <v>6</v>
      </c>
      <c r="CF8" s="186">
        <f t="shared" si="25"/>
        <v>1</v>
      </c>
      <c r="CG8" s="117">
        <v>1</v>
      </c>
      <c r="CH8" s="117">
        <v>1</v>
      </c>
      <c r="CI8" s="117">
        <v>1</v>
      </c>
      <c r="CJ8" s="185">
        <f t="shared" si="26"/>
        <v>3</v>
      </c>
      <c r="CK8" s="186">
        <f t="shared" si="27"/>
        <v>1</v>
      </c>
      <c r="CL8" s="188">
        <f t="shared" si="28"/>
        <v>54</v>
      </c>
      <c r="CM8" s="107">
        <f t="shared" si="29"/>
        <v>1</v>
      </c>
      <c r="CN8" s="110" t="s">
        <v>207</v>
      </c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</row>
    <row r="9" spans="1:172" s="14" customFormat="1" ht="18.75" customHeight="1" thickTop="1" thickBot="1">
      <c r="A9" s="2"/>
      <c r="B9" s="23"/>
      <c r="C9" s="104" t="s">
        <v>184</v>
      </c>
      <c r="D9" s="6"/>
      <c r="E9" s="162">
        <v>1</v>
      </c>
      <c r="F9" s="162">
        <v>1</v>
      </c>
      <c r="G9" s="162">
        <v>1</v>
      </c>
      <c r="H9" s="162">
        <v>1</v>
      </c>
      <c r="I9" s="162">
        <v>1</v>
      </c>
      <c r="J9" s="162">
        <v>1</v>
      </c>
      <c r="K9" s="162">
        <v>1</v>
      </c>
      <c r="L9" s="162">
        <v>1</v>
      </c>
      <c r="M9" s="162">
        <v>1</v>
      </c>
      <c r="N9" s="162">
        <v>1</v>
      </c>
      <c r="O9" s="162">
        <v>1</v>
      </c>
      <c r="P9" s="185">
        <f t="shared" si="0"/>
        <v>11</v>
      </c>
      <c r="Q9" s="186">
        <f t="shared" si="1"/>
        <v>1</v>
      </c>
      <c r="R9" s="126">
        <v>1</v>
      </c>
      <c r="S9" s="126">
        <v>1</v>
      </c>
      <c r="T9" s="126">
        <v>1</v>
      </c>
      <c r="U9" s="185">
        <f t="shared" si="2"/>
        <v>3</v>
      </c>
      <c r="V9" s="186">
        <f t="shared" si="3"/>
        <v>1</v>
      </c>
      <c r="W9" s="120">
        <v>1</v>
      </c>
      <c r="X9" s="120">
        <v>1</v>
      </c>
      <c r="Y9" s="120">
        <v>1</v>
      </c>
      <c r="Z9" s="120">
        <v>1</v>
      </c>
      <c r="AA9" s="120">
        <v>1</v>
      </c>
      <c r="AB9" s="120">
        <v>1</v>
      </c>
      <c r="AC9" s="120">
        <v>1</v>
      </c>
      <c r="AD9" s="120">
        <v>1</v>
      </c>
      <c r="AE9" s="120">
        <v>1</v>
      </c>
      <c r="AF9" s="185">
        <f t="shared" si="4"/>
        <v>9</v>
      </c>
      <c r="AG9" s="186">
        <f t="shared" si="5"/>
        <v>1</v>
      </c>
      <c r="AH9" s="120">
        <v>1</v>
      </c>
      <c r="AI9" s="120">
        <v>1</v>
      </c>
      <c r="AJ9" s="185">
        <f t="shared" si="6"/>
        <v>2</v>
      </c>
      <c r="AK9" s="186">
        <f t="shared" si="7"/>
        <v>1</v>
      </c>
      <c r="AL9" s="126">
        <v>1</v>
      </c>
      <c r="AM9" s="126">
        <v>1</v>
      </c>
      <c r="AN9" s="126">
        <v>1</v>
      </c>
      <c r="AO9" s="185">
        <f t="shared" si="8"/>
        <v>3</v>
      </c>
      <c r="AP9" s="186">
        <f t="shared" si="9"/>
        <v>1</v>
      </c>
      <c r="AQ9" s="120">
        <v>1</v>
      </c>
      <c r="AR9" s="120">
        <v>1</v>
      </c>
      <c r="AS9" s="185">
        <f t="shared" si="10"/>
        <v>2</v>
      </c>
      <c r="AT9" s="186">
        <f t="shared" si="11"/>
        <v>1</v>
      </c>
      <c r="AU9" s="120">
        <v>1</v>
      </c>
      <c r="AV9" s="120">
        <v>1</v>
      </c>
      <c r="AW9" s="120">
        <v>1</v>
      </c>
      <c r="AX9" s="120">
        <v>1</v>
      </c>
      <c r="AY9" s="120">
        <v>1</v>
      </c>
      <c r="AZ9" s="120">
        <v>1</v>
      </c>
      <c r="BA9" s="185">
        <f t="shared" si="12"/>
        <v>6</v>
      </c>
      <c r="BB9" s="186">
        <f t="shared" si="13"/>
        <v>1</v>
      </c>
      <c r="BC9" s="126">
        <v>1</v>
      </c>
      <c r="BD9" s="126">
        <v>1</v>
      </c>
      <c r="BE9" s="185">
        <f t="shared" si="14"/>
        <v>2</v>
      </c>
      <c r="BF9" s="186">
        <f t="shared" si="15"/>
        <v>1</v>
      </c>
      <c r="BG9" s="120">
        <v>1</v>
      </c>
      <c r="BH9" s="90" t="s">
        <v>104</v>
      </c>
      <c r="BI9" s="120">
        <v>1</v>
      </c>
      <c r="BJ9" s="120">
        <v>1</v>
      </c>
      <c r="BK9" s="185">
        <f t="shared" si="16"/>
        <v>3</v>
      </c>
      <c r="BL9" s="186">
        <f t="shared" si="17"/>
        <v>1</v>
      </c>
      <c r="BM9" s="117">
        <v>1</v>
      </c>
      <c r="BN9" s="90" t="s">
        <v>104</v>
      </c>
      <c r="BO9" s="185">
        <f t="shared" si="18"/>
        <v>1</v>
      </c>
      <c r="BP9" s="186">
        <f t="shared" si="19"/>
        <v>1</v>
      </c>
      <c r="BQ9" s="117">
        <v>1</v>
      </c>
      <c r="BR9" s="185">
        <f t="shared" si="20"/>
        <v>1</v>
      </c>
      <c r="BS9" s="186">
        <f t="shared" si="21"/>
        <v>1</v>
      </c>
      <c r="BT9" s="117">
        <v>1</v>
      </c>
      <c r="BU9" s="117">
        <v>1</v>
      </c>
      <c r="BV9" s="185">
        <f t="shared" si="22"/>
        <v>2</v>
      </c>
      <c r="BW9" s="186">
        <f t="shared" si="23"/>
        <v>1</v>
      </c>
      <c r="BX9" s="117">
        <v>1</v>
      </c>
      <c r="BY9" s="117">
        <v>1</v>
      </c>
      <c r="BZ9" s="117">
        <v>1</v>
      </c>
      <c r="CA9" s="117">
        <v>1</v>
      </c>
      <c r="CB9" s="89" t="s">
        <v>103</v>
      </c>
      <c r="CC9" s="117">
        <v>1</v>
      </c>
      <c r="CD9" s="117">
        <v>1</v>
      </c>
      <c r="CE9" s="185">
        <f t="shared" si="24"/>
        <v>6</v>
      </c>
      <c r="CF9" s="186">
        <f t="shared" si="25"/>
        <v>1</v>
      </c>
      <c r="CG9" s="117">
        <v>1</v>
      </c>
      <c r="CH9" s="117">
        <v>1</v>
      </c>
      <c r="CI9" s="117">
        <v>1</v>
      </c>
      <c r="CJ9" s="185">
        <f t="shared" si="26"/>
        <v>3</v>
      </c>
      <c r="CK9" s="186">
        <f t="shared" si="27"/>
        <v>1</v>
      </c>
      <c r="CL9" s="188">
        <f t="shared" si="28"/>
        <v>54</v>
      </c>
      <c r="CM9" s="107">
        <f t="shared" si="29"/>
        <v>1</v>
      </c>
      <c r="CN9" s="104" t="s">
        <v>184</v>
      </c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</row>
    <row r="10" spans="1:172" s="14" customFormat="1" ht="18.75" customHeight="1" thickTop="1" thickBot="1">
      <c r="A10" s="2"/>
      <c r="B10" s="23"/>
      <c r="C10" s="104" t="s">
        <v>146</v>
      </c>
      <c r="D10" s="27"/>
      <c r="E10" s="158">
        <v>1</v>
      </c>
      <c r="F10" s="158">
        <v>1</v>
      </c>
      <c r="G10" s="158">
        <v>1</v>
      </c>
      <c r="H10" s="158">
        <v>1</v>
      </c>
      <c r="I10" s="158">
        <v>1</v>
      </c>
      <c r="J10" s="159">
        <v>1</v>
      </c>
      <c r="K10" s="160">
        <v>1</v>
      </c>
      <c r="L10" s="159">
        <v>1</v>
      </c>
      <c r="M10" s="159">
        <v>1</v>
      </c>
      <c r="N10" s="159">
        <v>1</v>
      </c>
      <c r="O10" s="159">
        <v>1</v>
      </c>
      <c r="P10" s="185">
        <f t="shared" si="0"/>
        <v>11</v>
      </c>
      <c r="Q10" s="186">
        <f t="shared" si="1"/>
        <v>1</v>
      </c>
      <c r="R10" s="40">
        <v>1</v>
      </c>
      <c r="S10" s="40">
        <v>1</v>
      </c>
      <c r="T10" s="40">
        <v>1</v>
      </c>
      <c r="U10" s="185">
        <f t="shared" si="2"/>
        <v>3</v>
      </c>
      <c r="V10" s="186">
        <f t="shared" si="3"/>
        <v>1</v>
      </c>
      <c r="W10" s="84">
        <v>1</v>
      </c>
      <c r="X10" s="40">
        <v>1</v>
      </c>
      <c r="Y10" s="40">
        <v>1</v>
      </c>
      <c r="Z10" s="40">
        <v>1</v>
      </c>
      <c r="AA10" s="40">
        <v>1</v>
      </c>
      <c r="AB10" s="40">
        <v>1</v>
      </c>
      <c r="AC10" s="40">
        <v>1</v>
      </c>
      <c r="AD10" s="40">
        <v>1</v>
      </c>
      <c r="AE10" s="40">
        <v>1</v>
      </c>
      <c r="AF10" s="185">
        <f t="shared" si="4"/>
        <v>9</v>
      </c>
      <c r="AG10" s="186">
        <f t="shared" si="5"/>
        <v>1</v>
      </c>
      <c r="AH10" s="40">
        <v>1</v>
      </c>
      <c r="AI10" s="40">
        <v>1</v>
      </c>
      <c r="AJ10" s="185">
        <f t="shared" si="6"/>
        <v>2</v>
      </c>
      <c r="AK10" s="186">
        <f t="shared" si="7"/>
        <v>1</v>
      </c>
      <c r="AL10" s="86">
        <v>1</v>
      </c>
      <c r="AM10" s="40">
        <v>0</v>
      </c>
      <c r="AN10" s="86">
        <v>1</v>
      </c>
      <c r="AO10" s="185">
        <f t="shared" si="8"/>
        <v>2</v>
      </c>
      <c r="AP10" s="186">
        <f t="shared" si="9"/>
        <v>0.66666666666666663</v>
      </c>
      <c r="AQ10" s="108">
        <v>1</v>
      </c>
      <c r="AR10" s="86">
        <v>1</v>
      </c>
      <c r="AS10" s="185">
        <f t="shared" si="10"/>
        <v>2</v>
      </c>
      <c r="AT10" s="186">
        <f t="shared" si="11"/>
        <v>1</v>
      </c>
      <c r="AU10" s="108">
        <v>1</v>
      </c>
      <c r="AV10" s="108">
        <v>1</v>
      </c>
      <c r="AW10" s="40">
        <v>1</v>
      </c>
      <c r="AX10" s="40">
        <v>1</v>
      </c>
      <c r="AY10" s="108">
        <v>1</v>
      </c>
      <c r="AZ10" s="108">
        <v>1</v>
      </c>
      <c r="BA10" s="185">
        <f t="shared" si="12"/>
        <v>6</v>
      </c>
      <c r="BB10" s="186">
        <f t="shared" si="13"/>
        <v>1</v>
      </c>
      <c r="BC10" s="40">
        <v>1</v>
      </c>
      <c r="BD10" s="40">
        <v>1</v>
      </c>
      <c r="BE10" s="185">
        <f t="shared" si="14"/>
        <v>2</v>
      </c>
      <c r="BF10" s="186">
        <f t="shared" si="15"/>
        <v>1</v>
      </c>
      <c r="BG10" s="40">
        <v>1</v>
      </c>
      <c r="BH10" s="90" t="s">
        <v>104</v>
      </c>
      <c r="BI10" s="40">
        <v>1</v>
      </c>
      <c r="BJ10" s="40">
        <v>1</v>
      </c>
      <c r="BK10" s="185">
        <f t="shared" si="16"/>
        <v>3</v>
      </c>
      <c r="BL10" s="186">
        <f t="shared" si="17"/>
        <v>1</v>
      </c>
      <c r="BM10" s="117">
        <v>1</v>
      </c>
      <c r="BN10" s="90" t="s">
        <v>104</v>
      </c>
      <c r="BO10" s="185">
        <f t="shared" si="18"/>
        <v>1</v>
      </c>
      <c r="BP10" s="186">
        <f t="shared" si="19"/>
        <v>1</v>
      </c>
      <c r="BQ10" s="117">
        <v>1</v>
      </c>
      <c r="BR10" s="185">
        <f t="shared" si="20"/>
        <v>1</v>
      </c>
      <c r="BS10" s="186">
        <f t="shared" si="21"/>
        <v>1</v>
      </c>
      <c r="BT10" s="117">
        <v>1</v>
      </c>
      <c r="BU10" s="117">
        <v>1</v>
      </c>
      <c r="BV10" s="185">
        <f t="shared" si="22"/>
        <v>2</v>
      </c>
      <c r="BW10" s="186">
        <f t="shared" si="23"/>
        <v>1</v>
      </c>
      <c r="BX10" s="117">
        <v>1</v>
      </c>
      <c r="BY10" s="117">
        <v>1</v>
      </c>
      <c r="BZ10" s="117">
        <v>1</v>
      </c>
      <c r="CA10" s="117">
        <v>1</v>
      </c>
      <c r="CB10" s="90" t="s">
        <v>104</v>
      </c>
      <c r="CC10" s="117">
        <v>1</v>
      </c>
      <c r="CD10" s="117">
        <v>1</v>
      </c>
      <c r="CE10" s="185">
        <f t="shared" si="24"/>
        <v>6</v>
      </c>
      <c r="CF10" s="186">
        <f t="shared" si="25"/>
        <v>1</v>
      </c>
      <c r="CG10" s="117">
        <v>1</v>
      </c>
      <c r="CH10" s="117">
        <v>1</v>
      </c>
      <c r="CI10" s="117">
        <v>1</v>
      </c>
      <c r="CJ10" s="185">
        <f t="shared" si="26"/>
        <v>3</v>
      </c>
      <c r="CK10" s="186">
        <f t="shared" si="27"/>
        <v>1</v>
      </c>
      <c r="CL10" s="188">
        <f t="shared" si="28"/>
        <v>53</v>
      </c>
      <c r="CM10" s="107">
        <f t="shared" si="29"/>
        <v>0.98148148148148151</v>
      </c>
      <c r="CN10" s="104" t="s">
        <v>146</v>
      </c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</row>
    <row r="11" spans="1:172" s="14" customFormat="1" ht="18.75" customHeight="1" thickTop="1" thickBot="1">
      <c r="A11" s="2"/>
      <c r="B11" s="23"/>
      <c r="C11" s="110" t="s">
        <v>213</v>
      </c>
      <c r="D11" s="27"/>
      <c r="E11" s="158">
        <v>1</v>
      </c>
      <c r="F11" s="158">
        <v>1</v>
      </c>
      <c r="G11" s="158">
        <v>1</v>
      </c>
      <c r="H11" s="158">
        <v>1</v>
      </c>
      <c r="I11" s="158">
        <v>1</v>
      </c>
      <c r="J11" s="159">
        <v>1</v>
      </c>
      <c r="K11" s="160">
        <v>1</v>
      </c>
      <c r="L11" s="159">
        <v>1</v>
      </c>
      <c r="M11" s="159">
        <v>1</v>
      </c>
      <c r="N11" s="159">
        <v>1</v>
      </c>
      <c r="O11" s="159">
        <v>1</v>
      </c>
      <c r="P11" s="185">
        <f t="shared" si="0"/>
        <v>11</v>
      </c>
      <c r="Q11" s="186">
        <f t="shared" si="1"/>
        <v>1</v>
      </c>
      <c r="R11" s="40">
        <v>1</v>
      </c>
      <c r="S11" s="40">
        <v>1</v>
      </c>
      <c r="T11" s="40">
        <v>1</v>
      </c>
      <c r="U11" s="185">
        <f t="shared" si="2"/>
        <v>3</v>
      </c>
      <c r="V11" s="186">
        <f t="shared" si="3"/>
        <v>1</v>
      </c>
      <c r="W11" s="84">
        <v>1</v>
      </c>
      <c r="X11" s="40">
        <v>1</v>
      </c>
      <c r="Y11" s="40">
        <v>1</v>
      </c>
      <c r="Z11" s="40">
        <v>1</v>
      </c>
      <c r="AA11" s="40">
        <v>1</v>
      </c>
      <c r="AB11" s="40">
        <v>1</v>
      </c>
      <c r="AC11" s="40">
        <v>1</v>
      </c>
      <c r="AD11" s="40">
        <v>1</v>
      </c>
      <c r="AE11" s="40">
        <v>1</v>
      </c>
      <c r="AF11" s="185">
        <f t="shared" si="4"/>
        <v>9</v>
      </c>
      <c r="AG11" s="186">
        <f t="shared" si="5"/>
        <v>1</v>
      </c>
      <c r="AH11" s="40">
        <v>1</v>
      </c>
      <c r="AI11" s="40">
        <v>1</v>
      </c>
      <c r="AJ11" s="185">
        <f t="shared" si="6"/>
        <v>2</v>
      </c>
      <c r="AK11" s="186">
        <f t="shared" si="7"/>
        <v>1</v>
      </c>
      <c r="AL11" s="86">
        <v>1</v>
      </c>
      <c r="AM11" s="86">
        <v>1</v>
      </c>
      <c r="AN11" s="86">
        <v>1</v>
      </c>
      <c r="AO11" s="185">
        <f t="shared" si="8"/>
        <v>3</v>
      </c>
      <c r="AP11" s="186">
        <f t="shared" si="9"/>
        <v>1</v>
      </c>
      <c r="AQ11" s="86">
        <v>1</v>
      </c>
      <c r="AR11" s="86">
        <v>1</v>
      </c>
      <c r="AS11" s="185">
        <f t="shared" si="10"/>
        <v>2</v>
      </c>
      <c r="AT11" s="186">
        <f t="shared" si="11"/>
        <v>1</v>
      </c>
      <c r="AU11" s="40">
        <v>1</v>
      </c>
      <c r="AV11" s="40">
        <v>1</v>
      </c>
      <c r="AW11" s="40">
        <v>1</v>
      </c>
      <c r="AX11" s="40">
        <v>1</v>
      </c>
      <c r="AY11" s="40">
        <v>1</v>
      </c>
      <c r="AZ11" s="40">
        <v>0</v>
      </c>
      <c r="BA11" s="185">
        <f t="shared" si="12"/>
        <v>5</v>
      </c>
      <c r="BB11" s="186">
        <f t="shared" si="13"/>
        <v>0.83333333333333337</v>
      </c>
      <c r="BC11" s="40">
        <v>1</v>
      </c>
      <c r="BD11" s="40">
        <v>1</v>
      </c>
      <c r="BE11" s="185">
        <f t="shared" si="14"/>
        <v>2</v>
      </c>
      <c r="BF11" s="186">
        <f t="shared" si="15"/>
        <v>1</v>
      </c>
      <c r="BG11" s="40">
        <v>1</v>
      </c>
      <c r="BH11" s="90" t="s">
        <v>104</v>
      </c>
      <c r="BI11" s="40">
        <v>1</v>
      </c>
      <c r="BJ11" s="40">
        <v>1</v>
      </c>
      <c r="BK11" s="185">
        <f t="shared" si="16"/>
        <v>3</v>
      </c>
      <c r="BL11" s="186">
        <f t="shared" si="17"/>
        <v>1</v>
      </c>
      <c r="BM11" s="117">
        <v>1</v>
      </c>
      <c r="BN11" s="90" t="s">
        <v>104</v>
      </c>
      <c r="BO11" s="185">
        <f t="shared" si="18"/>
        <v>1</v>
      </c>
      <c r="BP11" s="186">
        <f t="shared" si="19"/>
        <v>1</v>
      </c>
      <c r="BQ11" s="117">
        <v>1</v>
      </c>
      <c r="BR11" s="185">
        <f t="shared" si="20"/>
        <v>1</v>
      </c>
      <c r="BS11" s="186">
        <f t="shared" si="21"/>
        <v>1</v>
      </c>
      <c r="BT11" s="117">
        <v>1</v>
      </c>
      <c r="BU11" s="117">
        <v>1</v>
      </c>
      <c r="BV11" s="185">
        <f t="shared" si="22"/>
        <v>2</v>
      </c>
      <c r="BW11" s="186">
        <f t="shared" si="23"/>
        <v>1</v>
      </c>
      <c r="BX11" s="117">
        <v>1</v>
      </c>
      <c r="BY11" s="117">
        <v>1</v>
      </c>
      <c r="BZ11" s="117">
        <v>1</v>
      </c>
      <c r="CA11" s="117">
        <v>1</v>
      </c>
      <c r="CB11" s="90" t="s">
        <v>156</v>
      </c>
      <c r="CC11" s="117">
        <v>1</v>
      </c>
      <c r="CD11" s="117">
        <v>1</v>
      </c>
      <c r="CE11" s="185">
        <f t="shared" si="24"/>
        <v>6</v>
      </c>
      <c r="CF11" s="186">
        <f t="shared" si="25"/>
        <v>1</v>
      </c>
      <c r="CG11" s="117">
        <v>1</v>
      </c>
      <c r="CH11" s="138">
        <v>1</v>
      </c>
      <c r="CI11" s="138">
        <v>1</v>
      </c>
      <c r="CJ11" s="185">
        <f t="shared" si="26"/>
        <v>3</v>
      </c>
      <c r="CK11" s="186">
        <f t="shared" si="27"/>
        <v>1</v>
      </c>
      <c r="CL11" s="188">
        <f t="shared" si="28"/>
        <v>53</v>
      </c>
      <c r="CM11" s="107">
        <f t="shared" si="29"/>
        <v>0.98148148148148151</v>
      </c>
      <c r="CN11" s="110" t="s">
        <v>213</v>
      </c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</row>
    <row r="12" spans="1:172" s="14" customFormat="1" ht="18.75" customHeight="1" thickTop="1" thickBot="1">
      <c r="A12" s="2"/>
      <c r="B12" s="23"/>
      <c r="C12" s="104" t="s">
        <v>165</v>
      </c>
      <c r="D12" s="27"/>
      <c r="E12" s="161">
        <v>1</v>
      </c>
      <c r="F12" s="161">
        <v>1</v>
      </c>
      <c r="G12" s="161">
        <v>1</v>
      </c>
      <c r="H12" s="161">
        <v>1</v>
      </c>
      <c r="I12" s="161">
        <v>1</v>
      </c>
      <c r="J12" s="161">
        <v>1</v>
      </c>
      <c r="K12" s="161">
        <v>1</v>
      </c>
      <c r="L12" s="161">
        <v>1</v>
      </c>
      <c r="M12" s="161">
        <v>1</v>
      </c>
      <c r="N12" s="161">
        <v>1</v>
      </c>
      <c r="O12" s="161">
        <v>1</v>
      </c>
      <c r="P12" s="185">
        <f t="shared" si="0"/>
        <v>11</v>
      </c>
      <c r="Q12" s="186">
        <f t="shared" si="1"/>
        <v>1</v>
      </c>
      <c r="R12" s="117">
        <v>1</v>
      </c>
      <c r="S12" s="117">
        <v>1</v>
      </c>
      <c r="T12" s="117">
        <v>1</v>
      </c>
      <c r="U12" s="185">
        <f t="shared" si="2"/>
        <v>3</v>
      </c>
      <c r="V12" s="186">
        <f t="shared" si="3"/>
        <v>1</v>
      </c>
      <c r="W12" s="117">
        <v>1</v>
      </c>
      <c r="X12" s="117">
        <v>1</v>
      </c>
      <c r="Y12" s="117">
        <v>1</v>
      </c>
      <c r="Z12" s="117">
        <v>1</v>
      </c>
      <c r="AA12" s="117">
        <v>1</v>
      </c>
      <c r="AB12" s="117">
        <v>1</v>
      </c>
      <c r="AC12" s="117">
        <v>1</v>
      </c>
      <c r="AD12" s="117">
        <v>1</v>
      </c>
      <c r="AE12" s="117">
        <v>1</v>
      </c>
      <c r="AF12" s="185">
        <f t="shared" si="4"/>
        <v>9</v>
      </c>
      <c r="AG12" s="186">
        <f t="shared" si="5"/>
        <v>1</v>
      </c>
      <c r="AH12" s="117">
        <v>1</v>
      </c>
      <c r="AI12" s="117">
        <v>1</v>
      </c>
      <c r="AJ12" s="185">
        <f t="shared" si="6"/>
        <v>2</v>
      </c>
      <c r="AK12" s="186">
        <f t="shared" si="7"/>
        <v>1</v>
      </c>
      <c r="AL12" s="117">
        <v>1</v>
      </c>
      <c r="AM12" s="117">
        <v>1</v>
      </c>
      <c r="AN12" s="117">
        <v>0</v>
      </c>
      <c r="AO12" s="185">
        <f t="shared" si="8"/>
        <v>2</v>
      </c>
      <c r="AP12" s="186">
        <f t="shared" si="9"/>
        <v>0.66666666666666663</v>
      </c>
      <c r="AQ12" s="117">
        <v>1</v>
      </c>
      <c r="AR12" s="117">
        <v>1</v>
      </c>
      <c r="AS12" s="185">
        <f t="shared" si="10"/>
        <v>2</v>
      </c>
      <c r="AT12" s="186">
        <f t="shared" si="11"/>
        <v>1</v>
      </c>
      <c r="AU12" s="117">
        <v>1</v>
      </c>
      <c r="AV12" s="117">
        <v>1</v>
      </c>
      <c r="AW12" s="117">
        <v>1</v>
      </c>
      <c r="AX12" s="117">
        <v>1</v>
      </c>
      <c r="AY12" s="117">
        <v>1</v>
      </c>
      <c r="AZ12" s="117">
        <v>1</v>
      </c>
      <c r="BA12" s="185">
        <f t="shared" si="12"/>
        <v>6</v>
      </c>
      <c r="BB12" s="186">
        <f t="shared" si="13"/>
        <v>1</v>
      </c>
      <c r="BC12" s="126">
        <v>1</v>
      </c>
      <c r="BD12" s="126">
        <v>1</v>
      </c>
      <c r="BE12" s="185">
        <f t="shared" si="14"/>
        <v>2</v>
      </c>
      <c r="BF12" s="186">
        <f t="shared" si="15"/>
        <v>1</v>
      </c>
      <c r="BG12" s="117">
        <v>1</v>
      </c>
      <c r="BH12" s="90" t="s">
        <v>104</v>
      </c>
      <c r="BI12" s="117">
        <v>1</v>
      </c>
      <c r="BJ12" s="117">
        <v>1</v>
      </c>
      <c r="BK12" s="185">
        <f t="shared" si="16"/>
        <v>3</v>
      </c>
      <c r="BL12" s="186">
        <f t="shared" si="17"/>
        <v>1</v>
      </c>
      <c r="BM12" s="117">
        <v>1</v>
      </c>
      <c r="BN12" s="90" t="s">
        <v>104</v>
      </c>
      <c r="BO12" s="185">
        <f t="shared" si="18"/>
        <v>1</v>
      </c>
      <c r="BP12" s="186">
        <f t="shared" si="19"/>
        <v>1</v>
      </c>
      <c r="BQ12" s="117">
        <v>1</v>
      </c>
      <c r="BR12" s="185">
        <f t="shared" si="20"/>
        <v>1</v>
      </c>
      <c r="BS12" s="186">
        <f t="shared" si="21"/>
        <v>1</v>
      </c>
      <c r="BT12" s="117">
        <v>1</v>
      </c>
      <c r="BU12" s="117">
        <v>1</v>
      </c>
      <c r="BV12" s="185">
        <f t="shared" si="22"/>
        <v>2</v>
      </c>
      <c r="BW12" s="186">
        <f t="shared" si="23"/>
        <v>1</v>
      </c>
      <c r="BX12" s="117">
        <v>1</v>
      </c>
      <c r="BY12" s="117">
        <v>1</v>
      </c>
      <c r="BZ12" s="117">
        <v>1</v>
      </c>
      <c r="CA12" s="117">
        <v>1</v>
      </c>
      <c r="CB12" s="90" t="s">
        <v>104</v>
      </c>
      <c r="CC12" s="117">
        <v>1</v>
      </c>
      <c r="CD12" s="117">
        <v>1</v>
      </c>
      <c r="CE12" s="185">
        <f t="shared" si="24"/>
        <v>6</v>
      </c>
      <c r="CF12" s="186">
        <f t="shared" si="25"/>
        <v>1</v>
      </c>
      <c r="CG12" s="117">
        <v>1</v>
      </c>
      <c r="CH12" s="117">
        <v>1</v>
      </c>
      <c r="CI12" s="117">
        <v>1</v>
      </c>
      <c r="CJ12" s="185">
        <f t="shared" si="26"/>
        <v>3</v>
      </c>
      <c r="CK12" s="186">
        <f t="shared" si="27"/>
        <v>1</v>
      </c>
      <c r="CL12" s="188">
        <f t="shared" si="28"/>
        <v>53</v>
      </c>
      <c r="CM12" s="107">
        <f t="shared" si="29"/>
        <v>0.98148148148148151</v>
      </c>
      <c r="CN12" s="104" t="s">
        <v>165</v>
      </c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</row>
    <row r="13" spans="1:172" s="14" customFormat="1" ht="18.75" customHeight="1" thickTop="1" thickBot="1">
      <c r="A13" s="2"/>
      <c r="B13" s="23"/>
      <c r="C13" s="104" t="s">
        <v>175</v>
      </c>
      <c r="D13" s="6"/>
      <c r="E13" s="158">
        <v>1</v>
      </c>
      <c r="F13" s="158">
        <v>1</v>
      </c>
      <c r="G13" s="158">
        <v>1</v>
      </c>
      <c r="H13" s="158">
        <v>1</v>
      </c>
      <c r="I13" s="158">
        <v>1</v>
      </c>
      <c r="J13" s="159">
        <v>1</v>
      </c>
      <c r="K13" s="160">
        <v>1</v>
      </c>
      <c r="L13" s="159">
        <v>1</v>
      </c>
      <c r="M13" s="159">
        <v>1</v>
      </c>
      <c r="N13" s="159">
        <v>1</v>
      </c>
      <c r="O13" s="159">
        <v>1</v>
      </c>
      <c r="P13" s="185">
        <f t="shared" si="0"/>
        <v>11</v>
      </c>
      <c r="Q13" s="186">
        <f t="shared" si="1"/>
        <v>1</v>
      </c>
      <c r="R13" s="40">
        <v>1</v>
      </c>
      <c r="S13" s="40">
        <v>1</v>
      </c>
      <c r="T13" s="40">
        <v>1</v>
      </c>
      <c r="U13" s="185">
        <f t="shared" si="2"/>
        <v>3</v>
      </c>
      <c r="V13" s="186">
        <f t="shared" si="3"/>
        <v>1</v>
      </c>
      <c r="W13" s="84">
        <v>1</v>
      </c>
      <c r="X13" s="84">
        <v>1</v>
      </c>
      <c r="Y13" s="40">
        <v>1</v>
      </c>
      <c r="Z13" s="40">
        <v>1</v>
      </c>
      <c r="AA13" s="40">
        <v>1</v>
      </c>
      <c r="AB13" s="40">
        <v>1</v>
      </c>
      <c r="AC13" s="40">
        <v>1</v>
      </c>
      <c r="AD13" s="40">
        <v>1</v>
      </c>
      <c r="AE13" s="40">
        <v>1</v>
      </c>
      <c r="AF13" s="185">
        <f t="shared" si="4"/>
        <v>9</v>
      </c>
      <c r="AG13" s="186">
        <f t="shared" si="5"/>
        <v>1</v>
      </c>
      <c r="AH13" s="40">
        <v>1</v>
      </c>
      <c r="AI13" s="40">
        <v>1</v>
      </c>
      <c r="AJ13" s="185">
        <f t="shared" si="6"/>
        <v>2</v>
      </c>
      <c r="AK13" s="186">
        <f t="shared" si="7"/>
        <v>1</v>
      </c>
      <c r="AL13" s="86">
        <v>1</v>
      </c>
      <c r="AM13" s="40">
        <v>1</v>
      </c>
      <c r="AN13" s="40">
        <v>1</v>
      </c>
      <c r="AO13" s="185">
        <f t="shared" si="8"/>
        <v>3</v>
      </c>
      <c r="AP13" s="186">
        <f t="shared" si="9"/>
        <v>1</v>
      </c>
      <c r="AQ13" s="87">
        <v>1</v>
      </c>
      <c r="AR13" s="40">
        <v>1</v>
      </c>
      <c r="AS13" s="185">
        <f t="shared" si="10"/>
        <v>2</v>
      </c>
      <c r="AT13" s="186">
        <f t="shared" si="11"/>
        <v>1</v>
      </c>
      <c r="AU13" s="40">
        <v>1</v>
      </c>
      <c r="AV13" s="40">
        <v>1</v>
      </c>
      <c r="AW13" s="40">
        <v>0</v>
      </c>
      <c r="AX13" s="40">
        <v>1</v>
      </c>
      <c r="AY13" s="40">
        <v>1</v>
      </c>
      <c r="AZ13" s="40">
        <v>1</v>
      </c>
      <c r="BA13" s="185">
        <f t="shared" si="12"/>
        <v>5</v>
      </c>
      <c r="BB13" s="186">
        <f t="shared" si="13"/>
        <v>0.83333333333333337</v>
      </c>
      <c r="BC13" s="40">
        <v>1</v>
      </c>
      <c r="BD13" s="40">
        <v>1</v>
      </c>
      <c r="BE13" s="185">
        <f t="shared" si="14"/>
        <v>2</v>
      </c>
      <c r="BF13" s="186">
        <f t="shared" si="15"/>
        <v>1</v>
      </c>
      <c r="BG13" s="40">
        <v>1</v>
      </c>
      <c r="BH13" s="90" t="s">
        <v>104</v>
      </c>
      <c r="BI13" s="40">
        <v>1</v>
      </c>
      <c r="BJ13" s="40">
        <v>1</v>
      </c>
      <c r="BK13" s="185">
        <f t="shared" si="16"/>
        <v>3</v>
      </c>
      <c r="BL13" s="186">
        <f t="shared" si="17"/>
        <v>1</v>
      </c>
      <c r="BM13" s="117">
        <v>1</v>
      </c>
      <c r="BN13" s="90" t="s">
        <v>104</v>
      </c>
      <c r="BO13" s="185">
        <f t="shared" si="18"/>
        <v>1</v>
      </c>
      <c r="BP13" s="186">
        <f t="shared" si="19"/>
        <v>1</v>
      </c>
      <c r="BQ13" s="117">
        <v>1</v>
      </c>
      <c r="BR13" s="185">
        <f t="shared" si="20"/>
        <v>1</v>
      </c>
      <c r="BS13" s="186">
        <f t="shared" si="21"/>
        <v>1</v>
      </c>
      <c r="BT13" s="117">
        <v>1</v>
      </c>
      <c r="BU13" s="117">
        <v>1</v>
      </c>
      <c r="BV13" s="185">
        <f t="shared" si="22"/>
        <v>2</v>
      </c>
      <c r="BW13" s="186">
        <f t="shared" si="23"/>
        <v>1</v>
      </c>
      <c r="BX13" s="117">
        <v>1</v>
      </c>
      <c r="BY13" s="117">
        <v>1</v>
      </c>
      <c r="BZ13" s="117">
        <v>1</v>
      </c>
      <c r="CA13" s="117">
        <v>1</v>
      </c>
      <c r="CB13" s="89" t="s">
        <v>103</v>
      </c>
      <c r="CC13" s="117">
        <v>1</v>
      </c>
      <c r="CD13" s="117">
        <v>1</v>
      </c>
      <c r="CE13" s="185">
        <f t="shared" si="24"/>
        <v>6</v>
      </c>
      <c r="CF13" s="186">
        <f t="shared" si="25"/>
        <v>1</v>
      </c>
      <c r="CG13" s="89" t="s">
        <v>103</v>
      </c>
      <c r="CH13" s="133" t="s">
        <v>103</v>
      </c>
      <c r="CI13" s="133" t="s">
        <v>103</v>
      </c>
      <c r="CJ13" s="157" t="s">
        <v>103</v>
      </c>
      <c r="CK13" s="156" t="s">
        <v>103</v>
      </c>
      <c r="CL13" s="188">
        <f t="shared" si="28"/>
        <v>50</v>
      </c>
      <c r="CM13" s="107">
        <f>CL13/51</f>
        <v>0.98039215686274506</v>
      </c>
      <c r="CN13" s="104" t="s">
        <v>175</v>
      </c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</row>
    <row r="14" spans="1:172" s="14" customFormat="1" ht="18.75" customHeight="1" thickTop="1" thickBot="1">
      <c r="A14" s="2"/>
      <c r="B14" s="23"/>
      <c r="C14" s="104" t="s">
        <v>177</v>
      </c>
      <c r="D14" s="27"/>
      <c r="E14" s="161">
        <v>1</v>
      </c>
      <c r="F14" s="161">
        <v>1</v>
      </c>
      <c r="G14" s="161">
        <v>1</v>
      </c>
      <c r="H14" s="161">
        <v>1</v>
      </c>
      <c r="I14" s="161">
        <v>1</v>
      </c>
      <c r="J14" s="161">
        <v>1</v>
      </c>
      <c r="K14" s="161">
        <v>1</v>
      </c>
      <c r="L14" s="161">
        <v>1</v>
      </c>
      <c r="M14" s="161">
        <v>1</v>
      </c>
      <c r="N14" s="161">
        <v>1</v>
      </c>
      <c r="O14" s="161">
        <v>1</v>
      </c>
      <c r="P14" s="185">
        <f t="shared" si="0"/>
        <v>11</v>
      </c>
      <c r="Q14" s="186">
        <f t="shared" si="1"/>
        <v>1</v>
      </c>
      <c r="R14" s="117">
        <v>1</v>
      </c>
      <c r="S14" s="117">
        <v>1</v>
      </c>
      <c r="T14" s="117">
        <v>1</v>
      </c>
      <c r="U14" s="185">
        <f t="shared" si="2"/>
        <v>3</v>
      </c>
      <c r="V14" s="186">
        <f t="shared" si="3"/>
        <v>1</v>
      </c>
      <c r="W14" s="117">
        <v>1</v>
      </c>
      <c r="X14" s="117">
        <v>1</v>
      </c>
      <c r="Y14" s="117">
        <v>1</v>
      </c>
      <c r="Z14" s="117">
        <v>1</v>
      </c>
      <c r="AA14" s="117">
        <v>1</v>
      </c>
      <c r="AB14" s="117">
        <v>1</v>
      </c>
      <c r="AC14" s="117">
        <v>1</v>
      </c>
      <c r="AD14" s="117">
        <v>1</v>
      </c>
      <c r="AE14" s="117">
        <v>1</v>
      </c>
      <c r="AF14" s="185">
        <f t="shared" si="4"/>
        <v>9</v>
      </c>
      <c r="AG14" s="186">
        <f t="shared" si="5"/>
        <v>1</v>
      </c>
      <c r="AH14" s="117">
        <v>1</v>
      </c>
      <c r="AI14" s="117">
        <v>1</v>
      </c>
      <c r="AJ14" s="185">
        <f t="shared" si="6"/>
        <v>2</v>
      </c>
      <c r="AK14" s="186">
        <f t="shared" si="7"/>
        <v>1</v>
      </c>
      <c r="AL14" s="117">
        <v>1</v>
      </c>
      <c r="AM14" s="117">
        <v>1</v>
      </c>
      <c r="AN14" s="117">
        <v>1</v>
      </c>
      <c r="AO14" s="185">
        <f t="shared" si="8"/>
        <v>3</v>
      </c>
      <c r="AP14" s="186">
        <f t="shared" si="9"/>
        <v>1</v>
      </c>
      <c r="AQ14" s="117">
        <v>1</v>
      </c>
      <c r="AR14" s="117">
        <v>1</v>
      </c>
      <c r="AS14" s="185">
        <f t="shared" si="10"/>
        <v>2</v>
      </c>
      <c r="AT14" s="186">
        <f t="shared" si="11"/>
        <v>1</v>
      </c>
      <c r="AU14" s="117">
        <v>1</v>
      </c>
      <c r="AV14" s="117">
        <v>1</v>
      </c>
      <c r="AW14" s="117">
        <v>1</v>
      </c>
      <c r="AX14" s="117">
        <v>1</v>
      </c>
      <c r="AY14" s="117">
        <v>1</v>
      </c>
      <c r="AZ14" s="117">
        <v>1</v>
      </c>
      <c r="BA14" s="185">
        <f t="shared" si="12"/>
        <v>6</v>
      </c>
      <c r="BB14" s="186">
        <f t="shared" si="13"/>
        <v>1</v>
      </c>
      <c r="BC14" s="126">
        <v>1</v>
      </c>
      <c r="BD14" s="126">
        <v>1</v>
      </c>
      <c r="BE14" s="185">
        <f t="shared" si="14"/>
        <v>2</v>
      </c>
      <c r="BF14" s="186">
        <f t="shared" si="15"/>
        <v>1</v>
      </c>
      <c r="BG14" s="117">
        <v>1</v>
      </c>
      <c r="BH14" s="90" t="s">
        <v>104</v>
      </c>
      <c r="BI14" s="117">
        <v>1</v>
      </c>
      <c r="BJ14" s="117">
        <v>1</v>
      </c>
      <c r="BK14" s="185">
        <f t="shared" si="16"/>
        <v>3</v>
      </c>
      <c r="BL14" s="186">
        <f t="shared" si="17"/>
        <v>1</v>
      </c>
      <c r="BM14" s="117">
        <v>1</v>
      </c>
      <c r="BN14" s="90" t="s">
        <v>104</v>
      </c>
      <c r="BO14" s="185">
        <f t="shared" si="18"/>
        <v>1</v>
      </c>
      <c r="BP14" s="186">
        <f t="shared" si="19"/>
        <v>1</v>
      </c>
      <c r="BQ14" s="117">
        <v>1</v>
      </c>
      <c r="BR14" s="185">
        <f t="shared" si="20"/>
        <v>1</v>
      </c>
      <c r="BS14" s="186">
        <f t="shared" si="21"/>
        <v>1</v>
      </c>
      <c r="BT14" s="117">
        <v>0.5</v>
      </c>
      <c r="BU14" s="117">
        <v>1</v>
      </c>
      <c r="BV14" s="185">
        <f t="shared" si="22"/>
        <v>1.5</v>
      </c>
      <c r="BW14" s="186">
        <f t="shared" si="23"/>
        <v>0.75</v>
      </c>
      <c r="BX14" s="117">
        <v>1</v>
      </c>
      <c r="BY14" s="117">
        <v>1</v>
      </c>
      <c r="BZ14" s="117">
        <v>1</v>
      </c>
      <c r="CA14" s="117">
        <v>0</v>
      </c>
      <c r="CB14" s="89" t="s">
        <v>103</v>
      </c>
      <c r="CC14" s="117">
        <v>1</v>
      </c>
      <c r="CD14" s="117">
        <v>1</v>
      </c>
      <c r="CE14" s="185">
        <f t="shared" si="24"/>
        <v>5</v>
      </c>
      <c r="CF14" s="186">
        <f t="shared" si="25"/>
        <v>0.83333333333333337</v>
      </c>
      <c r="CG14" s="117">
        <v>1</v>
      </c>
      <c r="CH14" s="117">
        <v>1</v>
      </c>
      <c r="CI14" s="117">
        <v>1</v>
      </c>
      <c r="CJ14" s="185">
        <f>SUM(CG14:CI14)</f>
        <v>3</v>
      </c>
      <c r="CK14" s="186">
        <f>CJ14/3</f>
        <v>1</v>
      </c>
      <c r="CL14" s="188">
        <f t="shared" si="28"/>
        <v>52.5</v>
      </c>
      <c r="CM14" s="107">
        <f>CL14/54</f>
        <v>0.97222222222222221</v>
      </c>
      <c r="CN14" s="104" t="s">
        <v>177</v>
      </c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</row>
    <row r="15" spans="1:172" s="14" customFormat="1" ht="19.5" customHeight="1" thickTop="1" thickBot="1">
      <c r="A15" s="7"/>
      <c r="B15" s="22"/>
      <c r="C15" s="104" t="s">
        <v>221</v>
      </c>
      <c r="D15" s="27"/>
      <c r="E15" s="163">
        <v>1</v>
      </c>
      <c r="F15" s="163">
        <v>1</v>
      </c>
      <c r="G15" s="163">
        <v>1</v>
      </c>
      <c r="H15" s="163">
        <v>1</v>
      </c>
      <c r="I15" s="163">
        <v>1</v>
      </c>
      <c r="J15" s="163">
        <v>1</v>
      </c>
      <c r="K15" s="163">
        <v>1</v>
      </c>
      <c r="L15" s="163">
        <v>1</v>
      </c>
      <c r="M15" s="163">
        <v>1</v>
      </c>
      <c r="N15" s="163">
        <v>1</v>
      </c>
      <c r="O15" s="163">
        <v>1</v>
      </c>
      <c r="P15" s="185">
        <f t="shared" si="0"/>
        <v>11</v>
      </c>
      <c r="Q15" s="186">
        <f t="shared" si="1"/>
        <v>1</v>
      </c>
      <c r="R15" s="148">
        <v>1</v>
      </c>
      <c r="S15" s="148">
        <v>1</v>
      </c>
      <c r="T15" s="148">
        <v>1</v>
      </c>
      <c r="U15" s="185">
        <f t="shared" si="2"/>
        <v>3</v>
      </c>
      <c r="V15" s="186">
        <f t="shared" si="3"/>
        <v>1</v>
      </c>
      <c r="W15" s="108">
        <v>1</v>
      </c>
      <c r="X15" s="108">
        <v>1</v>
      </c>
      <c r="Y15" s="108">
        <v>1</v>
      </c>
      <c r="Z15" s="108">
        <v>1</v>
      </c>
      <c r="AA15" s="108">
        <v>1</v>
      </c>
      <c r="AB15" s="108">
        <v>1</v>
      </c>
      <c r="AC15" s="108">
        <v>1</v>
      </c>
      <c r="AD15" s="108">
        <v>1</v>
      </c>
      <c r="AE15" s="108">
        <v>1</v>
      </c>
      <c r="AF15" s="185">
        <f t="shared" si="4"/>
        <v>9</v>
      </c>
      <c r="AG15" s="186">
        <f t="shared" si="5"/>
        <v>1</v>
      </c>
      <c r="AH15" s="108">
        <v>1</v>
      </c>
      <c r="AI15" s="108">
        <v>1</v>
      </c>
      <c r="AJ15" s="185">
        <f t="shared" si="6"/>
        <v>2</v>
      </c>
      <c r="AK15" s="186">
        <f t="shared" si="7"/>
        <v>1</v>
      </c>
      <c r="AL15" s="148">
        <v>1</v>
      </c>
      <c r="AM15" s="148">
        <v>1</v>
      </c>
      <c r="AN15" s="148">
        <v>1</v>
      </c>
      <c r="AO15" s="185">
        <f t="shared" si="8"/>
        <v>3</v>
      </c>
      <c r="AP15" s="186">
        <f t="shared" si="9"/>
        <v>1</v>
      </c>
      <c r="AQ15" s="148">
        <v>1</v>
      </c>
      <c r="AR15" s="108">
        <v>0.5</v>
      </c>
      <c r="AS15" s="185">
        <f t="shared" si="10"/>
        <v>1.5</v>
      </c>
      <c r="AT15" s="186">
        <f t="shared" si="11"/>
        <v>0.75</v>
      </c>
      <c r="AU15" s="108">
        <v>1</v>
      </c>
      <c r="AV15" s="108">
        <v>1</v>
      </c>
      <c r="AW15" s="108">
        <v>1</v>
      </c>
      <c r="AX15" s="108">
        <v>1</v>
      </c>
      <c r="AY15" s="108">
        <v>1</v>
      </c>
      <c r="AZ15" s="108">
        <v>0</v>
      </c>
      <c r="BA15" s="185">
        <f t="shared" si="12"/>
        <v>5</v>
      </c>
      <c r="BB15" s="186">
        <f t="shared" si="13"/>
        <v>0.83333333333333337</v>
      </c>
      <c r="BC15" s="148">
        <v>1</v>
      </c>
      <c r="BD15" s="148">
        <v>1</v>
      </c>
      <c r="BE15" s="185">
        <f t="shared" si="14"/>
        <v>2</v>
      </c>
      <c r="BF15" s="186">
        <f t="shared" si="15"/>
        <v>1</v>
      </c>
      <c r="BG15" s="108">
        <v>1</v>
      </c>
      <c r="BH15" s="142" t="s">
        <v>104</v>
      </c>
      <c r="BI15" s="108">
        <v>1</v>
      </c>
      <c r="BJ15" s="108">
        <v>1</v>
      </c>
      <c r="BK15" s="185">
        <f t="shared" si="16"/>
        <v>3</v>
      </c>
      <c r="BL15" s="186">
        <f t="shared" si="17"/>
        <v>1</v>
      </c>
      <c r="BM15" s="117">
        <v>1</v>
      </c>
      <c r="BN15" s="142" t="s">
        <v>104</v>
      </c>
      <c r="BO15" s="185">
        <f t="shared" si="18"/>
        <v>1</v>
      </c>
      <c r="BP15" s="186">
        <f t="shared" si="19"/>
        <v>1</v>
      </c>
      <c r="BQ15" s="117">
        <v>1</v>
      </c>
      <c r="BR15" s="185">
        <f t="shared" si="20"/>
        <v>1</v>
      </c>
      <c r="BS15" s="186">
        <f t="shared" si="21"/>
        <v>1</v>
      </c>
      <c r="BT15" s="117">
        <v>1</v>
      </c>
      <c r="BU15" s="117">
        <v>1</v>
      </c>
      <c r="BV15" s="185">
        <f t="shared" si="22"/>
        <v>2</v>
      </c>
      <c r="BW15" s="186">
        <f t="shared" si="23"/>
        <v>1</v>
      </c>
      <c r="BX15" s="117">
        <v>1</v>
      </c>
      <c r="BY15" s="117">
        <v>1</v>
      </c>
      <c r="BZ15" s="117">
        <v>1</v>
      </c>
      <c r="CA15" s="117">
        <v>1</v>
      </c>
      <c r="CB15" s="149" t="s">
        <v>103</v>
      </c>
      <c r="CC15" s="117">
        <v>1</v>
      </c>
      <c r="CD15" s="117">
        <v>1</v>
      </c>
      <c r="CE15" s="185">
        <f t="shared" si="24"/>
        <v>6</v>
      </c>
      <c r="CF15" s="186">
        <f t="shared" si="25"/>
        <v>1</v>
      </c>
      <c r="CG15" s="149" t="s">
        <v>103</v>
      </c>
      <c r="CH15" s="149" t="s">
        <v>103</v>
      </c>
      <c r="CI15" s="149" t="s">
        <v>103</v>
      </c>
      <c r="CJ15" s="157" t="s">
        <v>103</v>
      </c>
      <c r="CK15" s="156" t="s">
        <v>103</v>
      </c>
      <c r="CL15" s="188">
        <f t="shared" si="28"/>
        <v>49.5</v>
      </c>
      <c r="CM15" s="107">
        <f>CL15/51</f>
        <v>0.97058823529411764</v>
      </c>
      <c r="CN15" s="104" t="s">
        <v>221</v>
      </c>
    </row>
    <row r="16" spans="1:172" s="14" customFormat="1" ht="18.75" customHeight="1" thickTop="1" thickBot="1">
      <c r="A16" s="2"/>
      <c r="B16" s="23"/>
      <c r="C16" s="104" t="s">
        <v>185</v>
      </c>
      <c r="D16" s="27"/>
      <c r="E16" s="158">
        <v>1</v>
      </c>
      <c r="F16" s="158">
        <v>1</v>
      </c>
      <c r="G16" s="158">
        <v>1</v>
      </c>
      <c r="H16" s="158">
        <v>1</v>
      </c>
      <c r="I16" s="158">
        <v>1</v>
      </c>
      <c r="J16" s="159">
        <v>1</v>
      </c>
      <c r="K16" s="160">
        <v>1</v>
      </c>
      <c r="L16" s="159">
        <v>1</v>
      </c>
      <c r="M16" s="159">
        <v>1</v>
      </c>
      <c r="N16" s="159">
        <v>1</v>
      </c>
      <c r="O16" s="159">
        <v>1</v>
      </c>
      <c r="P16" s="185">
        <f t="shared" si="0"/>
        <v>11</v>
      </c>
      <c r="Q16" s="186">
        <f t="shared" si="1"/>
        <v>1</v>
      </c>
      <c r="R16" s="40">
        <v>1</v>
      </c>
      <c r="S16" s="40">
        <v>1</v>
      </c>
      <c r="T16" s="40">
        <v>1</v>
      </c>
      <c r="U16" s="185">
        <f t="shared" si="2"/>
        <v>3</v>
      </c>
      <c r="V16" s="186">
        <f t="shared" si="3"/>
        <v>1</v>
      </c>
      <c r="W16" s="40">
        <v>1</v>
      </c>
      <c r="X16" s="40">
        <v>1</v>
      </c>
      <c r="Y16" s="40">
        <v>1</v>
      </c>
      <c r="Z16" s="40">
        <v>1</v>
      </c>
      <c r="AA16" s="40">
        <v>1</v>
      </c>
      <c r="AB16" s="40">
        <v>1</v>
      </c>
      <c r="AC16" s="40">
        <v>1</v>
      </c>
      <c r="AD16" s="40">
        <v>1</v>
      </c>
      <c r="AE16" s="40">
        <v>1</v>
      </c>
      <c r="AF16" s="185">
        <f t="shared" si="4"/>
        <v>9</v>
      </c>
      <c r="AG16" s="186">
        <f t="shared" si="5"/>
        <v>1</v>
      </c>
      <c r="AH16" s="40">
        <v>1</v>
      </c>
      <c r="AI16" s="40">
        <v>1</v>
      </c>
      <c r="AJ16" s="185">
        <f t="shared" si="6"/>
        <v>2</v>
      </c>
      <c r="AK16" s="186">
        <f t="shared" si="7"/>
        <v>1</v>
      </c>
      <c r="AL16" s="40">
        <v>1</v>
      </c>
      <c r="AM16" s="40">
        <v>0</v>
      </c>
      <c r="AN16" s="40">
        <v>1</v>
      </c>
      <c r="AO16" s="185">
        <f t="shared" si="8"/>
        <v>2</v>
      </c>
      <c r="AP16" s="186">
        <f t="shared" si="9"/>
        <v>0.66666666666666663</v>
      </c>
      <c r="AQ16" s="40">
        <v>1</v>
      </c>
      <c r="AR16" s="40">
        <v>1</v>
      </c>
      <c r="AS16" s="185">
        <f t="shared" si="10"/>
        <v>2</v>
      </c>
      <c r="AT16" s="186">
        <f t="shared" si="11"/>
        <v>1</v>
      </c>
      <c r="AU16" s="40">
        <v>1</v>
      </c>
      <c r="AV16" s="40">
        <v>1</v>
      </c>
      <c r="AW16" s="40">
        <v>1</v>
      </c>
      <c r="AX16" s="40">
        <v>1</v>
      </c>
      <c r="AY16" s="40">
        <v>1</v>
      </c>
      <c r="AZ16" s="40">
        <v>1</v>
      </c>
      <c r="BA16" s="185">
        <f t="shared" si="12"/>
        <v>6</v>
      </c>
      <c r="BB16" s="186">
        <f t="shared" si="13"/>
        <v>1</v>
      </c>
      <c r="BC16" s="40">
        <v>1</v>
      </c>
      <c r="BD16" s="40">
        <v>1</v>
      </c>
      <c r="BE16" s="185">
        <f t="shared" si="14"/>
        <v>2</v>
      </c>
      <c r="BF16" s="186">
        <f t="shared" si="15"/>
        <v>1</v>
      </c>
      <c r="BG16" s="40">
        <v>1</v>
      </c>
      <c r="BH16" s="90" t="s">
        <v>104</v>
      </c>
      <c r="BI16" s="40">
        <v>1</v>
      </c>
      <c r="BJ16" s="40">
        <v>1</v>
      </c>
      <c r="BK16" s="185">
        <f t="shared" si="16"/>
        <v>3</v>
      </c>
      <c r="BL16" s="186">
        <f t="shared" si="17"/>
        <v>1</v>
      </c>
      <c r="BM16" s="117">
        <v>1</v>
      </c>
      <c r="BN16" s="90" t="s">
        <v>104</v>
      </c>
      <c r="BO16" s="185">
        <f t="shared" si="18"/>
        <v>1</v>
      </c>
      <c r="BP16" s="186">
        <f t="shared" si="19"/>
        <v>1</v>
      </c>
      <c r="BQ16" s="117">
        <v>1</v>
      </c>
      <c r="BR16" s="185">
        <f t="shared" si="20"/>
        <v>1</v>
      </c>
      <c r="BS16" s="186">
        <f t="shared" si="21"/>
        <v>1</v>
      </c>
      <c r="BT16" s="117">
        <v>1</v>
      </c>
      <c r="BU16" s="117">
        <v>1</v>
      </c>
      <c r="BV16" s="185">
        <f t="shared" si="22"/>
        <v>2</v>
      </c>
      <c r="BW16" s="186">
        <f t="shared" si="23"/>
        <v>1</v>
      </c>
      <c r="BX16" s="117">
        <v>1</v>
      </c>
      <c r="BY16" s="117">
        <v>1</v>
      </c>
      <c r="BZ16" s="117">
        <v>1</v>
      </c>
      <c r="CA16" s="117">
        <v>0</v>
      </c>
      <c r="CB16" s="89" t="s">
        <v>103</v>
      </c>
      <c r="CC16" s="117">
        <v>1</v>
      </c>
      <c r="CD16" s="117">
        <v>1</v>
      </c>
      <c r="CE16" s="185">
        <f t="shared" si="24"/>
        <v>5</v>
      </c>
      <c r="CF16" s="186">
        <f t="shared" si="25"/>
        <v>0.83333333333333337</v>
      </c>
      <c r="CG16" s="117">
        <v>1</v>
      </c>
      <c r="CH16" s="117">
        <v>1</v>
      </c>
      <c r="CI16" s="117">
        <v>1</v>
      </c>
      <c r="CJ16" s="185">
        <f t="shared" ref="CJ16:CJ38" si="30">SUM(CG16:CI16)</f>
        <v>3</v>
      </c>
      <c r="CK16" s="186">
        <f t="shared" ref="CK16:CK38" si="31">CJ16/3</f>
        <v>1</v>
      </c>
      <c r="CL16" s="188">
        <f t="shared" si="28"/>
        <v>52</v>
      </c>
      <c r="CM16" s="107">
        <f t="shared" ref="CM16:CM38" si="32">CL16/54</f>
        <v>0.96296296296296291</v>
      </c>
      <c r="CN16" s="104" t="s">
        <v>185</v>
      </c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</row>
    <row r="17" spans="1:172" s="14" customFormat="1" ht="20.25" customHeight="1" thickTop="1" thickBot="1">
      <c r="A17" s="7"/>
      <c r="B17" s="22"/>
      <c r="C17" s="104" t="s">
        <v>206</v>
      </c>
      <c r="D17" s="27"/>
      <c r="E17" s="161">
        <v>1</v>
      </c>
      <c r="F17" s="161">
        <v>1</v>
      </c>
      <c r="G17" s="161">
        <v>1</v>
      </c>
      <c r="H17" s="161">
        <v>1</v>
      </c>
      <c r="I17" s="161">
        <v>1</v>
      </c>
      <c r="J17" s="161">
        <v>1</v>
      </c>
      <c r="K17" s="161">
        <v>1</v>
      </c>
      <c r="L17" s="161">
        <v>1</v>
      </c>
      <c r="M17" s="161">
        <v>1</v>
      </c>
      <c r="N17" s="161">
        <v>1</v>
      </c>
      <c r="O17" s="161">
        <v>1</v>
      </c>
      <c r="P17" s="185">
        <f t="shared" si="0"/>
        <v>11</v>
      </c>
      <c r="Q17" s="186">
        <f t="shared" si="1"/>
        <v>1</v>
      </c>
      <c r="R17" s="117">
        <v>1</v>
      </c>
      <c r="S17" s="117">
        <v>1</v>
      </c>
      <c r="T17" s="117">
        <v>1</v>
      </c>
      <c r="U17" s="185">
        <f t="shared" si="2"/>
        <v>3</v>
      </c>
      <c r="V17" s="186">
        <f t="shared" si="3"/>
        <v>1</v>
      </c>
      <c r="W17" s="117">
        <v>1</v>
      </c>
      <c r="X17" s="117">
        <v>1</v>
      </c>
      <c r="Y17" s="117">
        <v>1</v>
      </c>
      <c r="Z17" s="117">
        <v>1</v>
      </c>
      <c r="AA17" s="117">
        <v>1</v>
      </c>
      <c r="AB17" s="117">
        <v>1</v>
      </c>
      <c r="AC17" s="117">
        <v>1</v>
      </c>
      <c r="AD17" s="117">
        <v>1</v>
      </c>
      <c r="AE17" s="117">
        <v>1</v>
      </c>
      <c r="AF17" s="185">
        <f t="shared" si="4"/>
        <v>9</v>
      </c>
      <c r="AG17" s="186">
        <f t="shared" si="5"/>
        <v>1</v>
      </c>
      <c r="AH17" s="117">
        <v>1</v>
      </c>
      <c r="AI17" s="117">
        <v>1</v>
      </c>
      <c r="AJ17" s="185">
        <f t="shared" si="6"/>
        <v>2</v>
      </c>
      <c r="AK17" s="186">
        <f t="shared" si="7"/>
        <v>1</v>
      </c>
      <c r="AL17" s="117">
        <v>1</v>
      </c>
      <c r="AM17" s="117">
        <v>1</v>
      </c>
      <c r="AN17" s="117">
        <v>1</v>
      </c>
      <c r="AO17" s="185">
        <f t="shared" si="8"/>
        <v>3</v>
      </c>
      <c r="AP17" s="186">
        <f t="shared" si="9"/>
        <v>1</v>
      </c>
      <c r="AQ17" s="117">
        <v>1</v>
      </c>
      <c r="AR17" s="117">
        <v>0.5</v>
      </c>
      <c r="AS17" s="185">
        <f t="shared" si="10"/>
        <v>1.5</v>
      </c>
      <c r="AT17" s="186">
        <f t="shared" si="11"/>
        <v>0.75</v>
      </c>
      <c r="AU17" s="117">
        <v>1</v>
      </c>
      <c r="AV17" s="117">
        <v>1</v>
      </c>
      <c r="AW17" s="117">
        <v>1</v>
      </c>
      <c r="AX17" s="117">
        <v>1</v>
      </c>
      <c r="AY17" s="117">
        <v>1</v>
      </c>
      <c r="AZ17" s="117">
        <v>1</v>
      </c>
      <c r="BA17" s="185">
        <f t="shared" si="12"/>
        <v>6</v>
      </c>
      <c r="BB17" s="186">
        <f t="shared" si="13"/>
        <v>1</v>
      </c>
      <c r="BC17" s="126">
        <v>1</v>
      </c>
      <c r="BD17" s="126">
        <v>1</v>
      </c>
      <c r="BE17" s="185">
        <f t="shared" si="14"/>
        <v>2</v>
      </c>
      <c r="BF17" s="186">
        <f t="shared" si="15"/>
        <v>1</v>
      </c>
      <c r="BG17" s="117">
        <v>1</v>
      </c>
      <c r="BH17" s="90" t="s">
        <v>104</v>
      </c>
      <c r="BI17" s="117">
        <v>0</v>
      </c>
      <c r="BJ17" s="117">
        <v>1</v>
      </c>
      <c r="BK17" s="185">
        <f t="shared" si="16"/>
        <v>2</v>
      </c>
      <c r="BL17" s="186">
        <f t="shared" si="17"/>
        <v>0.66666666666666663</v>
      </c>
      <c r="BM17" s="117">
        <v>1</v>
      </c>
      <c r="BN17" s="90" t="s">
        <v>104</v>
      </c>
      <c r="BO17" s="185">
        <f t="shared" si="18"/>
        <v>1</v>
      </c>
      <c r="BP17" s="186">
        <f t="shared" si="19"/>
        <v>1</v>
      </c>
      <c r="BQ17" s="117">
        <v>1</v>
      </c>
      <c r="BR17" s="185">
        <f t="shared" si="20"/>
        <v>1</v>
      </c>
      <c r="BS17" s="186">
        <f t="shared" si="21"/>
        <v>1</v>
      </c>
      <c r="BT17" s="117">
        <v>1</v>
      </c>
      <c r="BU17" s="117">
        <v>1</v>
      </c>
      <c r="BV17" s="185">
        <f t="shared" si="22"/>
        <v>2</v>
      </c>
      <c r="BW17" s="186">
        <f t="shared" si="23"/>
        <v>1</v>
      </c>
      <c r="BX17" s="117">
        <v>1</v>
      </c>
      <c r="BY17" s="117">
        <v>1</v>
      </c>
      <c r="BZ17" s="117">
        <v>1</v>
      </c>
      <c r="CA17" s="117">
        <v>1</v>
      </c>
      <c r="CB17" s="89" t="s">
        <v>103</v>
      </c>
      <c r="CC17" s="117">
        <v>1</v>
      </c>
      <c r="CD17" s="117">
        <v>1</v>
      </c>
      <c r="CE17" s="185">
        <f t="shared" si="24"/>
        <v>6</v>
      </c>
      <c r="CF17" s="186">
        <f t="shared" si="25"/>
        <v>1</v>
      </c>
      <c r="CG17" s="117">
        <v>1</v>
      </c>
      <c r="CH17" s="117">
        <v>1</v>
      </c>
      <c r="CI17" s="117">
        <v>0.5</v>
      </c>
      <c r="CJ17" s="185">
        <f t="shared" si="30"/>
        <v>2.5</v>
      </c>
      <c r="CK17" s="186">
        <f t="shared" si="31"/>
        <v>0.83333333333333337</v>
      </c>
      <c r="CL17" s="188">
        <f t="shared" si="28"/>
        <v>52</v>
      </c>
      <c r="CM17" s="107">
        <f t="shared" si="32"/>
        <v>0.96296296296296291</v>
      </c>
      <c r="CN17" s="104" t="s">
        <v>206</v>
      </c>
    </row>
    <row r="18" spans="1:172" s="14" customFormat="1" ht="17.25" customHeight="1" thickTop="1" thickBot="1">
      <c r="A18" s="7"/>
      <c r="B18" s="22"/>
      <c r="C18" s="104" t="s">
        <v>197</v>
      </c>
      <c r="D18" s="27"/>
      <c r="E18" s="164">
        <v>1</v>
      </c>
      <c r="F18" s="164">
        <v>1</v>
      </c>
      <c r="G18" s="164">
        <v>1</v>
      </c>
      <c r="H18" s="164">
        <v>1</v>
      </c>
      <c r="I18" s="164">
        <v>1</v>
      </c>
      <c r="J18" s="165">
        <v>1</v>
      </c>
      <c r="K18" s="166">
        <v>1</v>
      </c>
      <c r="L18" s="165">
        <v>1</v>
      </c>
      <c r="M18" s="165">
        <v>1</v>
      </c>
      <c r="N18" s="165">
        <v>1</v>
      </c>
      <c r="O18" s="167">
        <v>1</v>
      </c>
      <c r="P18" s="185">
        <f t="shared" si="0"/>
        <v>11</v>
      </c>
      <c r="Q18" s="186">
        <f t="shared" si="1"/>
        <v>1</v>
      </c>
      <c r="R18" s="116">
        <v>1</v>
      </c>
      <c r="S18" s="116">
        <v>1</v>
      </c>
      <c r="T18" s="116">
        <v>1</v>
      </c>
      <c r="U18" s="185">
        <f t="shared" si="2"/>
        <v>3</v>
      </c>
      <c r="V18" s="186">
        <f t="shared" si="3"/>
        <v>1</v>
      </c>
      <c r="W18" s="116">
        <v>1</v>
      </c>
      <c r="X18" s="116">
        <v>1</v>
      </c>
      <c r="Y18" s="116">
        <v>1</v>
      </c>
      <c r="Z18" s="116">
        <v>1</v>
      </c>
      <c r="AA18" s="116">
        <v>1</v>
      </c>
      <c r="AB18" s="116">
        <v>1</v>
      </c>
      <c r="AC18" s="116">
        <v>0</v>
      </c>
      <c r="AD18" s="116">
        <v>1</v>
      </c>
      <c r="AE18" s="116">
        <v>1</v>
      </c>
      <c r="AF18" s="185">
        <f t="shared" si="4"/>
        <v>8</v>
      </c>
      <c r="AG18" s="186">
        <f t="shared" si="5"/>
        <v>0.88888888888888884</v>
      </c>
      <c r="AH18" s="116">
        <v>1</v>
      </c>
      <c r="AI18" s="134">
        <v>0</v>
      </c>
      <c r="AJ18" s="185">
        <f t="shared" si="6"/>
        <v>1</v>
      </c>
      <c r="AK18" s="186">
        <f t="shared" si="7"/>
        <v>0.5</v>
      </c>
      <c r="AL18" s="134">
        <v>1</v>
      </c>
      <c r="AM18" s="116">
        <v>0.5</v>
      </c>
      <c r="AN18" s="116">
        <v>1</v>
      </c>
      <c r="AO18" s="185">
        <f t="shared" si="8"/>
        <v>2.5</v>
      </c>
      <c r="AP18" s="186">
        <f t="shared" si="9"/>
        <v>0.83333333333333337</v>
      </c>
      <c r="AQ18" s="129">
        <v>1</v>
      </c>
      <c r="AR18" s="134">
        <v>1</v>
      </c>
      <c r="AS18" s="185">
        <f t="shared" si="10"/>
        <v>2</v>
      </c>
      <c r="AT18" s="186">
        <f t="shared" si="11"/>
        <v>1</v>
      </c>
      <c r="AU18" s="116">
        <v>1</v>
      </c>
      <c r="AV18" s="116">
        <v>1</v>
      </c>
      <c r="AW18" s="116">
        <v>1</v>
      </c>
      <c r="AX18" s="116">
        <v>1</v>
      </c>
      <c r="AY18" s="116">
        <v>1</v>
      </c>
      <c r="AZ18" s="116">
        <v>1</v>
      </c>
      <c r="BA18" s="185">
        <f t="shared" si="12"/>
        <v>6</v>
      </c>
      <c r="BB18" s="186">
        <f t="shared" si="13"/>
        <v>1</v>
      </c>
      <c r="BC18" s="116">
        <v>1</v>
      </c>
      <c r="BD18" s="116">
        <v>1</v>
      </c>
      <c r="BE18" s="185">
        <f t="shared" si="14"/>
        <v>2</v>
      </c>
      <c r="BF18" s="186">
        <f t="shared" si="15"/>
        <v>1</v>
      </c>
      <c r="BG18" s="116">
        <v>1</v>
      </c>
      <c r="BH18" s="140" t="s">
        <v>104</v>
      </c>
      <c r="BI18" s="116">
        <v>1</v>
      </c>
      <c r="BJ18" s="116">
        <v>1</v>
      </c>
      <c r="BK18" s="185">
        <f t="shared" si="16"/>
        <v>3</v>
      </c>
      <c r="BL18" s="186">
        <f t="shared" si="17"/>
        <v>1</v>
      </c>
      <c r="BM18" s="117">
        <v>1</v>
      </c>
      <c r="BN18" s="140" t="s">
        <v>104</v>
      </c>
      <c r="BO18" s="185">
        <f t="shared" si="18"/>
        <v>1</v>
      </c>
      <c r="BP18" s="186">
        <f t="shared" si="19"/>
        <v>1</v>
      </c>
      <c r="BQ18" s="117">
        <v>1</v>
      </c>
      <c r="BR18" s="185">
        <f t="shared" si="20"/>
        <v>1</v>
      </c>
      <c r="BS18" s="186">
        <f t="shared" si="21"/>
        <v>1</v>
      </c>
      <c r="BT18" s="117">
        <v>1</v>
      </c>
      <c r="BU18" s="117">
        <v>1</v>
      </c>
      <c r="BV18" s="185">
        <f t="shared" si="22"/>
        <v>2</v>
      </c>
      <c r="BW18" s="186">
        <f t="shared" si="23"/>
        <v>1</v>
      </c>
      <c r="BX18" s="117">
        <v>1</v>
      </c>
      <c r="BY18" s="117">
        <v>1</v>
      </c>
      <c r="BZ18" s="117">
        <v>1</v>
      </c>
      <c r="CA18" s="117">
        <v>1</v>
      </c>
      <c r="CB18" s="140" t="s">
        <v>104</v>
      </c>
      <c r="CC18" s="117">
        <v>1</v>
      </c>
      <c r="CD18" s="117">
        <v>1</v>
      </c>
      <c r="CE18" s="185">
        <f t="shared" si="24"/>
        <v>6</v>
      </c>
      <c r="CF18" s="186">
        <f t="shared" si="25"/>
        <v>1</v>
      </c>
      <c r="CG18" s="117">
        <v>1</v>
      </c>
      <c r="CH18" s="117">
        <v>1</v>
      </c>
      <c r="CI18" s="117">
        <v>1</v>
      </c>
      <c r="CJ18" s="185">
        <f t="shared" si="30"/>
        <v>3</v>
      </c>
      <c r="CK18" s="186">
        <f t="shared" si="31"/>
        <v>1</v>
      </c>
      <c r="CL18" s="188">
        <f t="shared" si="28"/>
        <v>51.5</v>
      </c>
      <c r="CM18" s="107">
        <f t="shared" si="32"/>
        <v>0.95370370370370372</v>
      </c>
      <c r="CN18" s="104" t="s">
        <v>197</v>
      </c>
    </row>
    <row r="19" spans="1:172" s="14" customFormat="1" ht="18.75" customHeight="1" thickTop="1" thickBot="1">
      <c r="A19" s="2"/>
      <c r="B19" s="23"/>
      <c r="C19" s="104" t="s">
        <v>223</v>
      </c>
      <c r="D19" s="27"/>
      <c r="E19" s="168">
        <v>1</v>
      </c>
      <c r="F19" s="168">
        <v>1</v>
      </c>
      <c r="G19" s="168">
        <v>1</v>
      </c>
      <c r="H19" s="168">
        <v>1</v>
      </c>
      <c r="I19" s="168">
        <v>1</v>
      </c>
      <c r="J19" s="169">
        <v>1</v>
      </c>
      <c r="K19" s="170">
        <v>1</v>
      </c>
      <c r="L19" s="169">
        <v>1</v>
      </c>
      <c r="M19" s="169">
        <v>1</v>
      </c>
      <c r="N19" s="169">
        <v>1</v>
      </c>
      <c r="O19" s="171">
        <v>1</v>
      </c>
      <c r="P19" s="185">
        <f t="shared" si="0"/>
        <v>11</v>
      </c>
      <c r="Q19" s="186">
        <f t="shared" si="1"/>
        <v>1</v>
      </c>
      <c r="R19" s="119">
        <v>1</v>
      </c>
      <c r="S19" s="119">
        <v>1</v>
      </c>
      <c r="T19" s="119">
        <v>1</v>
      </c>
      <c r="U19" s="185">
        <f t="shared" si="2"/>
        <v>3</v>
      </c>
      <c r="V19" s="186">
        <f t="shared" si="3"/>
        <v>1</v>
      </c>
      <c r="W19" s="111">
        <v>1</v>
      </c>
      <c r="X19" s="119">
        <v>1</v>
      </c>
      <c r="Y19" s="119">
        <v>1</v>
      </c>
      <c r="Z19" s="119">
        <v>1</v>
      </c>
      <c r="AA19" s="119">
        <v>1</v>
      </c>
      <c r="AB19" s="119">
        <v>1</v>
      </c>
      <c r="AC19" s="119">
        <v>1</v>
      </c>
      <c r="AD19" s="119">
        <v>1</v>
      </c>
      <c r="AE19" s="119">
        <v>1</v>
      </c>
      <c r="AF19" s="185">
        <f t="shared" si="4"/>
        <v>9</v>
      </c>
      <c r="AG19" s="186">
        <f t="shared" si="5"/>
        <v>1</v>
      </c>
      <c r="AH19" s="119">
        <v>1</v>
      </c>
      <c r="AI19" s="129">
        <v>1</v>
      </c>
      <c r="AJ19" s="185">
        <f t="shared" si="6"/>
        <v>2</v>
      </c>
      <c r="AK19" s="186">
        <f t="shared" si="7"/>
        <v>1</v>
      </c>
      <c r="AL19" s="132">
        <v>0</v>
      </c>
      <c r="AM19" s="119">
        <v>0</v>
      </c>
      <c r="AN19" s="136">
        <v>1</v>
      </c>
      <c r="AO19" s="185">
        <f t="shared" si="8"/>
        <v>1</v>
      </c>
      <c r="AP19" s="186">
        <f t="shared" si="9"/>
        <v>0.33333333333333331</v>
      </c>
      <c r="AQ19" s="136">
        <v>1</v>
      </c>
      <c r="AR19" s="132">
        <v>1</v>
      </c>
      <c r="AS19" s="185">
        <f t="shared" si="10"/>
        <v>2</v>
      </c>
      <c r="AT19" s="186">
        <f t="shared" si="11"/>
        <v>1</v>
      </c>
      <c r="AU19" s="119">
        <v>1</v>
      </c>
      <c r="AV19" s="119">
        <v>1</v>
      </c>
      <c r="AW19" s="119">
        <v>1</v>
      </c>
      <c r="AX19" s="119">
        <v>1</v>
      </c>
      <c r="AY19" s="119">
        <v>1</v>
      </c>
      <c r="AZ19" s="119">
        <v>1</v>
      </c>
      <c r="BA19" s="185">
        <f t="shared" si="12"/>
        <v>6</v>
      </c>
      <c r="BB19" s="186">
        <f t="shared" si="13"/>
        <v>1</v>
      </c>
      <c r="BC19" s="119">
        <v>1</v>
      </c>
      <c r="BD19" s="119">
        <v>1</v>
      </c>
      <c r="BE19" s="185">
        <f t="shared" si="14"/>
        <v>2</v>
      </c>
      <c r="BF19" s="186">
        <f t="shared" si="15"/>
        <v>1</v>
      </c>
      <c r="BG19" s="119">
        <v>1</v>
      </c>
      <c r="BH19" s="142" t="s">
        <v>104</v>
      </c>
      <c r="BI19" s="119">
        <v>1</v>
      </c>
      <c r="BJ19" s="119">
        <v>0</v>
      </c>
      <c r="BK19" s="185">
        <f t="shared" si="16"/>
        <v>2</v>
      </c>
      <c r="BL19" s="186">
        <f t="shared" si="17"/>
        <v>0.66666666666666663</v>
      </c>
      <c r="BM19" s="117">
        <v>1</v>
      </c>
      <c r="BN19" s="142" t="s">
        <v>104</v>
      </c>
      <c r="BO19" s="185">
        <f t="shared" si="18"/>
        <v>1</v>
      </c>
      <c r="BP19" s="186">
        <f t="shared" si="19"/>
        <v>1</v>
      </c>
      <c r="BQ19" s="117">
        <v>1</v>
      </c>
      <c r="BR19" s="185">
        <f t="shared" si="20"/>
        <v>1</v>
      </c>
      <c r="BS19" s="186">
        <f t="shared" si="21"/>
        <v>1</v>
      </c>
      <c r="BT19" s="117">
        <v>1</v>
      </c>
      <c r="BU19" s="117">
        <v>1</v>
      </c>
      <c r="BV19" s="185">
        <f t="shared" si="22"/>
        <v>2</v>
      </c>
      <c r="BW19" s="186">
        <f t="shared" si="23"/>
        <v>1</v>
      </c>
      <c r="BX19" s="117">
        <v>1</v>
      </c>
      <c r="BY19" s="117">
        <v>1</v>
      </c>
      <c r="BZ19" s="117">
        <v>1</v>
      </c>
      <c r="CA19" s="117">
        <v>1</v>
      </c>
      <c r="CB19" s="142" t="s">
        <v>104</v>
      </c>
      <c r="CC19" s="117">
        <v>1</v>
      </c>
      <c r="CD19" s="117">
        <v>1</v>
      </c>
      <c r="CE19" s="185">
        <f t="shared" si="24"/>
        <v>6</v>
      </c>
      <c r="CF19" s="186">
        <f t="shared" si="25"/>
        <v>1</v>
      </c>
      <c r="CG19" s="117">
        <v>1</v>
      </c>
      <c r="CH19" s="117">
        <v>1</v>
      </c>
      <c r="CI19" s="117">
        <v>1</v>
      </c>
      <c r="CJ19" s="185">
        <f t="shared" si="30"/>
        <v>3</v>
      </c>
      <c r="CK19" s="186">
        <f t="shared" si="31"/>
        <v>1</v>
      </c>
      <c r="CL19" s="188">
        <f t="shared" si="28"/>
        <v>51</v>
      </c>
      <c r="CM19" s="107">
        <f t="shared" si="32"/>
        <v>0.94444444444444442</v>
      </c>
      <c r="CN19" s="104" t="s">
        <v>223</v>
      </c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</row>
    <row r="20" spans="1:172" s="14" customFormat="1" ht="18.75" customHeight="1" thickTop="1" thickBot="1">
      <c r="A20" s="7"/>
      <c r="B20" s="22"/>
      <c r="C20" s="104" t="s">
        <v>178</v>
      </c>
      <c r="D20" s="27"/>
      <c r="E20" s="168">
        <v>1</v>
      </c>
      <c r="F20" s="168">
        <v>1</v>
      </c>
      <c r="G20" s="168">
        <v>1</v>
      </c>
      <c r="H20" s="168">
        <v>1</v>
      </c>
      <c r="I20" s="168">
        <v>1</v>
      </c>
      <c r="J20" s="169">
        <v>1</v>
      </c>
      <c r="K20" s="170">
        <v>1</v>
      </c>
      <c r="L20" s="169">
        <v>1</v>
      </c>
      <c r="M20" s="169">
        <v>1</v>
      </c>
      <c r="N20" s="169">
        <v>1</v>
      </c>
      <c r="O20" s="171">
        <v>1</v>
      </c>
      <c r="P20" s="185">
        <f t="shared" si="0"/>
        <v>11</v>
      </c>
      <c r="Q20" s="186">
        <f t="shared" si="1"/>
        <v>1</v>
      </c>
      <c r="R20" s="119">
        <v>1</v>
      </c>
      <c r="S20" s="119">
        <v>1</v>
      </c>
      <c r="T20" s="119">
        <v>1</v>
      </c>
      <c r="U20" s="185">
        <f t="shared" si="2"/>
        <v>3</v>
      </c>
      <c r="V20" s="186">
        <f t="shared" si="3"/>
        <v>1</v>
      </c>
      <c r="W20" s="111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19">
        <v>1</v>
      </c>
      <c r="AD20" s="119">
        <v>1</v>
      </c>
      <c r="AE20" s="119">
        <v>1</v>
      </c>
      <c r="AF20" s="185">
        <f t="shared" si="4"/>
        <v>9</v>
      </c>
      <c r="AG20" s="186">
        <f t="shared" si="5"/>
        <v>1</v>
      </c>
      <c r="AH20" s="119">
        <v>1</v>
      </c>
      <c r="AI20" s="116">
        <v>1</v>
      </c>
      <c r="AJ20" s="185">
        <f t="shared" si="6"/>
        <v>2</v>
      </c>
      <c r="AK20" s="186">
        <f t="shared" si="7"/>
        <v>1</v>
      </c>
      <c r="AL20" s="132">
        <v>0</v>
      </c>
      <c r="AM20" s="119">
        <v>0</v>
      </c>
      <c r="AN20" s="136">
        <v>1</v>
      </c>
      <c r="AO20" s="185">
        <f t="shared" si="8"/>
        <v>1</v>
      </c>
      <c r="AP20" s="186">
        <f t="shared" si="9"/>
        <v>0.33333333333333331</v>
      </c>
      <c r="AQ20" s="136">
        <v>1</v>
      </c>
      <c r="AR20" s="132">
        <v>1</v>
      </c>
      <c r="AS20" s="185">
        <f t="shared" si="10"/>
        <v>2</v>
      </c>
      <c r="AT20" s="186">
        <f t="shared" si="11"/>
        <v>1</v>
      </c>
      <c r="AU20" s="119">
        <v>1</v>
      </c>
      <c r="AV20" s="119">
        <v>1</v>
      </c>
      <c r="AW20" s="119">
        <v>1</v>
      </c>
      <c r="AX20" s="119">
        <v>0</v>
      </c>
      <c r="AY20" s="119">
        <v>1</v>
      </c>
      <c r="AZ20" s="119">
        <v>1</v>
      </c>
      <c r="BA20" s="185">
        <f t="shared" si="12"/>
        <v>5</v>
      </c>
      <c r="BB20" s="186">
        <f t="shared" si="13"/>
        <v>0.83333333333333337</v>
      </c>
      <c r="BC20" s="119">
        <v>1</v>
      </c>
      <c r="BD20" s="119">
        <v>1</v>
      </c>
      <c r="BE20" s="185">
        <f t="shared" si="14"/>
        <v>2</v>
      </c>
      <c r="BF20" s="186">
        <f t="shared" si="15"/>
        <v>1</v>
      </c>
      <c r="BG20" s="119">
        <v>1</v>
      </c>
      <c r="BH20" s="90" t="s">
        <v>104</v>
      </c>
      <c r="BI20" s="119">
        <v>1</v>
      </c>
      <c r="BJ20" s="119">
        <v>1</v>
      </c>
      <c r="BK20" s="185">
        <f t="shared" si="16"/>
        <v>3</v>
      </c>
      <c r="BL20" s="186">
        <f t="shared" si="17"/>
        <v>1</v>
      </c>
      <c r="BM20" s="117">
        <v>1</v>
      </c>
      <c r="BN20" s="90" t="s">
        <v>104</v>
      </c>
      <c r="BO20" s="185">
        <f t="shared" si="18"/>
        <v>1</v>
      </c>
      <c r="BP20" s="186">
        <f t="shared" si="19"/>
        <v>1</v>
      </c>
      <c r="BQ20" s="117">
        <v>1</v>
      </c>
      <c r="BR20" s="185">
        <f t="shared" si="20"/>
        <v>1</v>
      </c>
      <c r="BS20" s="186">
        <f t="shared" si="21"/>
        <v>1</v>
      </c>
      <c r="BT20" s="117">
        <v>1</v>
      </c>
      <c r="BU20" s="117">
        <v>1</v>
      </c>
      <c r="BV20" s="185">
        <f t="shared" si="22"/>
        <v>2</v>
      </c>
      <c r="BW20" s="186">
        <f t="shared" si="23"/>
        <v>1</v>
      </c>
      <c r="BX20" s="117">
        <v>1</v>
      </c>
      <c r="BY20" s="117">
        <v>0</v>
      </c>
      <c r="BZ20" s="117">
        <v>1</v>
      </c>
      <c r="CA20" s="117">
        <v>1</v>
      </c>
      <c r="CB20" s="89" t="s">
        <v>103</v>
      </c>
      <c r="CC20" s="117">
        <v>1</v>
      </c>
      <c r="CD20" s="117">
        <v>1</v>
      </c>
      <c r="CE20" s="185">
        <f t="shared" si="24"/>
        <v>5</v>
      </c>
      <c r="CF20" s="186">
        <f t="shared" si="25"/>
        <v>0.83333333333333337</v>
      </c>
      <c r="CG20" s="117">
        <v>1</v>
      </c>
      <c r="CH20" s="117">
        <v>1</v>
      </c>
      <c r="CI20" s="117">
        <v>1</v>
      </c>
      <c r="CJ20" s="185">
        <f t="shared" si="30"/>
        <v>3</v>
      </c>
      <c r="CK20" s="186">
        <f t="shared" si="31"/>
        <v>1</v>
      </c>
      <c r="CL20" s="188">
        <f t="shared" si="28"/>
        <v>50</v>
      </c>
      <c r="CM20" s="107">
        <f t="shared" si="32"/>
        <v>0.92592592592592593</v>
      </c>
      <c r="CN20" s="104" t="s">
        <v>178</v>
      </c>
    </row>
    <row r="21" spans="1:172" s="14" customFormat="1" ht="18.75" customHeight="1" thickTop="1" thickBot="1">
      <c r="A21" s="2"/>
      <c r="B21" s="23"/>
      <c r="C21" s="104" t="s">
        <v>188</v>
      </c>
      <c r="D21" s="27"/>
      <c r="E21" s="162">
        <v>1</v>
      </c>
      <c r="F21" s="162">
        <v>1</v>
      </c>
      <c r="G21" s="162">
        <v>1</v>
      </c>
      <c r="H21" s="162">
        <v>1</v>
      </c>
      <c r="I21" s="162">
        <v>1</v>
      </c>
      <c r="J21" s="162">
        <v>1</v>
      </c>
      <c r="K21" s="162">
        <v>1</v>
      </c>
      <c r="L21" s="162">
        <v>1</v>
      </c>
      <c r="M21" s="162">
        <v>1</v>
      </c>
      <c r="N21" s="162">
        <v>1</v>
      </c>
      <c r="O21" s="162">
        <v>1</v>
      </c>
      <c r="P21" s="185">
        <f t="shared" si="0"/>
        <v>11</v>
      </c>
      <c r="Q21" s="186">
        <f t="shared" si="1"/>
        <v>1</v>
      </c>
      <c r="R21" s="126">
        <v>1</v>
      </c>
      <c r="S21" s="126">
        <v>1</v>
      </c>
      <c r="T21" s="126">
        <v>1</v>
      </c>
      <c r="U21" s="185">
        <f t="shared" si="2"/>
        <v>3</v>
      </c>
      <c r="V21" s="186">
        <f t="shared" si="3"/>
        <v>1</v>
      </c>
      <c r="W21" s="120">
        <v>1</v>
      </c>
      <c r="X21" s="120">
        <v>1</v>
      </c>
      <c r="Y21" s="126">
        <v>1</v>
      </c>
      <c r="Z21" s="120">
        <v>1</v>
      </c>
      <c r="AA21" s="120">
        <v>1</v>
      </c>
      <c r="AB21" s="120">
        <v>1</v>
      </c>
      <c r="AC21" s="120">
        <v>1</v>
      </c>
      <c r="AD21" s="120">
        <v>1</v>
      </c>
      <c r="AE21" s="120">
        <v>1</v>
      </c>
      <c r="AF21" s="185">
        <f t="shared" si="4"/>
        <v>9</v>
      </c>
      <c r="AG21" s="186">
        <f t="shared" si="5"/>
        <v>1</v>
      </c>
      <c r="AH21" s="126">
        <v>1</v>
      </c>
      <c r="AI21" s="126">
        <v>1</v>
      </c>
      <c r="AJ21" s="185">
        <f t="shared" si="6"/>
        <v>2</v>
      </c>
      <c r="AK21" s="186">
        <f t="shared" si="7"/>
        <v>1</v>
      </c>
      <c r="AL21" s="126">
        <v>1</v>
      </c>
      <c r="AM21" s="126">
        <v>0</v>
      </c>
      <c r="AN21" s="126">
        <v>1</v>
      </c>
      <c r="AO21" s="185">
        <f t="shared" si="8"/>
        <v>2</v>
      </c>
      <c r="AP21" s="186">
        <f t="shared" si="9"/>
        <v>0.66666666666666663</v>
      </c>
      <c r="AQ21" s="120">
        <v>0</v>
      </c>
      <c r="AR21" s="120">
        <v>0.5</v>
      </c>
      <c r="AS21" s="185">
        <f t="shared" si="10"/>
        <v>0.5</v>
      </c>
      <c r="AT21" s="186">
        <f t="shared" si="11"/>
        <v>0.25</v>
      </c>
      <c r="AU21" s="120">
        <v>1</v>
      </c>
      <c r="AV21" s="120">
        <v>1</v>
      </c>
      <c r="AW21" s="120">
        <v>1</v>
      </c>
      <c r="AX21" s="120">
        <v>0</v>
      </c>
      <c r="AY21" s="120">
        <v>1</v>
      </c>
      <c r="AZ21" s="120">
        <v>1</v>
      </c>
      <c r="BA21" s="185">
        <f t="shared" si="12"/>
        <v>5</v>
      </c>
      <c r="BB21" s="186">
        <f t="shared" si="13"/>
        <v>0.83333333333333337</v>
      </c>
      <c r="BC21" s="126">
        <v>1</v>
      </c>
      <c r="BD21" s="126">
        <v>1</v>
      </c>
      <c r="BE21" s="185">
        <f t="shared" si="14"/>
        <v>2</v>
      </c>
      <c r="BF21" s="186">
        <f t="shared" si="15"/>
        <v>1</v>
      </c>
      <c r="BG21" s="120">
        <v>1</v>
      </c>
      <c r="BH21" s="90" t="s">
        <v>105</v>
      </c>
      <c r="BI21" s="120">
        <v>1</v>
      </c>
      <c r="BJ21" s="120">
        <v>0</v>
      </c>
      <c r="BK21" s="185">
        <f t="shared" si="16"/>
        <v>2</v>
      </c>
      <c r="BL21" s="186">
        <f t="shared" si="17"/>
        <v>0.66666666666666663</v>
      </c>
      <c r="BM21" s="117">
        <v>1</v>
      </c>
      <c r="BN21" s="90" t="s">
        <v>104</v>
      </c>
      <c r="BO21" s="185">
        <f t="shared" si="18"/>
        <v>1</v>
      </c>
      <c r="BP21" s="186">
        <f t="shared" si="19"/>
        <v>1</v>
      </c>
      <c r="BQ21" s="117">
        <v>1</v>
      </c>
      <c r="BR21" s="185">
        <f t="shared" si="20"/>
        <v>1</v>
      </c>
      <c r="BS21" s="186">
        <f t="shared" si="21"/>
        <v>1</v>
      </c>
      <c r="BT21" s="117">
        <v>1</v>
      </c>
      <c r="BU21" s="117">
        <v>1</v>
      </c>
      <c r="BV21" s="185">
        <f t="shared" si="22"/>
        <v>2</v>
      </c>
      <c r="BW21" s="186">
        <f t="shared" si="23"/>
        <v>1</v>
      </c>
      <c r="BX21" s="117">
        <v>1</v>
      </c>
      <c r="BY21" s="117">
        <v>1</v>
      </c>
      <c r="BZ21" s="117">
        <v>1</v>
      </c>
      <c r="CA21" s="117">
        <v>1</v>
      </c>
      <c r="CB21" s="89" t="s">
        <v>103</v>
      </c>
      <c r="CC21" s="117">
        <v>1</v>
      </c>
      <c r="CD21" s="117">
        <v>1</v>
      </c>
      <c r="CE21" s="185">
        <f t="shared" si="24"/>
        <v>6</v>
      </c>
      <c r="CF21" s="186">
        <f t="shared" si="25"/>
        <v>1</v>
      </c>
      <c r="CG21" s="117">
        <v>1</v>
      </c>
      <c r="CH21" s="117">
        <v>1</v>
      </c>
      <c r="CI21" s="117">
        <v>1</v>
      </c>
      <c r="CJ21" s="185">
        <f t="shared" si="30"/>
        <v>3</v>
      </c>
      <c r="CK21" s="186">
        <f t="shared" si="31"/>
        <v>1</v>
      </c>
      <c r="CL21" s="188">
        <f t="shared" si="28"/>
        <v>49.5</v>
      </c>
      <c r="CM21" s="107">
        <f t="shared" si="32"/>
        <v>0.91666666666666663</v>
      </c>
      <c r="CN21" s="104" t="s">
        <v>188</v>
      </c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</row>
    <row r="22" spans="1:172" s="14" customFormat="1" ht="19.5" customHeight="1" thickTop="1" thickBot="1">
      <c r="A22" s="7"/>
      <c r="B22" s="22"/>
      <c r="C22" s="104" t="s">
        <v>143</v>
      </c>
      <c r="D22" s="33"/>
      <c r="E22" s="158">
        <v>1</v>
      </c>
      <c r="F22" s="158">
        <v>1</v>
      </c>
      <c r="G22" s="158">
        <v>1</v>
      </c>
      <c r="H22" s="158">
        <v>1</v>
      </c>
      <c r="I22" s="158">
        <v>1</v>
      </c>
      <c r="J22" s="159">
        <v>1</v>
      </c>
      <c r="K22" s="160">
        <v>1</v>
      </c>
      <c r="L22" s="160">
        <v>1</v>
      </c>
      <c r="M22" s="159">
        <v>1</v>
      </c>
      <c r="N22" s="159">
        <v>1</v>
      </c>
      <c r="O22" s="159">
        <v>1</v>
      </c>
      <c r="P22" s="185">
        <f t="shared" si="0"/>
        <v>11</v>
      </c>
      <c r="Q22" s="186">
        <f t="shared" si="1"/>
        <v>1</v>
      </c>
      <c r="R22" s="40">
        <v>1</v>
      </c>
      <c r="S22" s="40">
        <v>1</v>
      </c>
      <c r="T22" s="40">
        <v>1</v>
      </c>
      <c r="U22" s="185">
        <f t="shared" si="2"/>
        <v>3</v>
      </c>
      <c r="V22" s="186">
        <f t="shared" si="3"/>
        <v>1</v>
      </c>
      <c r="W22" s="84">
        <v>1</v>
      </c>
      <c r="X22" s="40">
        <v>1</v>
      </c>
      <c r="Y22" s="40">
        <v>1</v>
      </c>
      <c r="Z22" s="40">
        <v>1</v>
      </c>
      <c r="AA22" s="40">
        <v>1</v>
      </c>
      <c r="AB22" s="40">
        <v>1</v>
      </c>
      <c r="AC22" s="40">
        <v>1</v>
      </c>
      <c r="AD22" s="40">
        <v>1</v>
      </c>
      <c r="AE22" s="40">
        <v>1</v>
      </c>
      <c r="AF22" s="185">
        <f t="shared" si="4"/>
        <v>9</v>
      </c>
      <c r="AG22" s="186">
        <f t="shared" si="5"/>
        <v>1</v>
      </c>
      <c r="AH22" s="40">
        <v>1</v>
      </c>
      <c r="AI22" s="40">
        <v>0</v>
      </c>
      <c r="AJ22" s="185">
        <f t="shared" si="6"/>
        <v>1</v>
      </c>
      <c r="AK22" s="186">
        <f t="shared" si="7"/>
        <v>0.5</v>
      </c>
      <c r="AL22" s="86">
        <v>1</v>
      </c>
      <c r="AM22" s="40">
        <v>0</v>
      </c>
      <c r="AN22" s="40">
        <v>1</v>
      </c>
      <c r="AO22" s="185">
        <f t="shared" si="8"/>
        <v>2</v>
      </c>
      <c r="AP22" s="186">
        <f t="shared" si="9"/>
        <v>0.66666666666666663</v>
      </c>
      <c r="AQ22" s="87">
        <v>1</v>
      </c>
      <c r="AR22" s="87">
        <v>1</v>
      </c>
      <c r="AS22" s="185">
        <f t="shared" si="10"/>
        <v>2</v>
      </c>
      <c r="AT22" s="186">
        <f t="shared" si="11"/>
        <v>1</v>
      </c>
      <c r="AU22" s="40">
        <v>1</v>
      </c>
      <c r="AV22" s="40">
        <v>1</v>
      </c>
      <c r="AW22" s="40">
        <v>1</v>
      </c>
      <c r="AX22" s="40">
        <v>1</v>
      </c>
      <c r="AY22" s="40">
        <v>1</v>
      </c>
      <c r="AZ22" s="40">
        <v>1</v>
      </c>
      <c r="BA22" s="185">
        <f t="shared" si="12"/>
        <v>6</v>
      </c>
      <c r="BB22" s="186">
        <f t="shared" si="13"/>
        <v>1</v>
      </c>
      <c r="BC22" s="40">
        <v>1</v>
      </c>
      <c r="BD22" s="40">
        <v>1</v>
      </c>
      <c r="BE22" s="185">
        <f t="shared" si="14"/>
        <v>2</v>
      </c>
      <c r="BF22" s="186">
        <f t="shared" si="15"/>
        <v>1</v>
      </c>
      <c r="BG22" s="40">
        <v>1</v>
      </c>
      <c r="BH22" s="90" t="s">
        <v>104</v>
      </c>
      <c r="BI22" s="40">
        <v>0</v>
      </c>
      <c r="BJ22" s="40">
        <v>0</v>
      </c>
      <c r="BK22" s="185">
        <f t="shared" si="16"/>
        <v>1</v>
      </c>
      <c r="BL22" s="186">
        <f t="shared" si="17"/>
        <v>0.33333333333333331</v>
      </c>
      <c r="BM22" s="117">
        <v>1</v>
      </c>
      <c r="BN22" s="90" t="s">
        <v>104</v>
      </c>
      <c r="BO22" s="185">
        <f t="shared" si="18"/>
        <v>1</v>
      </c>
      <c r="BP22" s="186">
        <f t="shared" si="19"/>
        <v>1</v>
      </c>
      <c r="BQ22" s="117">
        <v>1</v>
      </c>
      <c r="BR22" s="185">
        <f t="shared" si="20"/>
        <v>1</v>
      </c>
      <c r="BS22" s="186">
        <f t="shared" si="21"/>
        <v>1</v>
      </c>
      <c r="BT22" s="117">
        <v>1</v>
      </c>
      <c r="BU22" s="117">
        <v>1</v>
      </c>
      <c r="BV22" s="185">
        <f t="shared" si="22"/>
        <v>2</v>
      </c>
      <c r="BW22" s="186">
        <f t="shared" si="23"/>
        <v>1</v>
      </c>
      <c r="BX22" s="117">
        <v>1</v>
      </c>
      <c r="BY22" s="117">
        <v>1</v>
      </c>
      <c r="BZ22" s="117">
        <v>1</v>
      </c>
      <c r="CA22" s="117">
        <v>1</v>
      </c>
      <c r="CB22" s="89" t="s">
        <v>103</v>
      </c>
      <c r="CC22" s="117">
        <v>0</v>
      </c>
      <c r="CD22" s="117">
        <v>1</v>
      </c>
      <c r="CE22" s="185">
        <f t="shared" si="24"/>
        <v>5</v>
      </c>
      <c r="CF22" s="186">
        <f t="shared" si="25"/>
        <v>0.83333333333333337</v>
      </c>
      <c r="CG22" s="117">
        <v>1</v>
      </c>
      <c r="CH22" s="117">
        <v>1</v>
      </c>
      <c r="CI22" s="117">
        <v>1</v>
      </c>
      <c r="CJ22" s="185">
        <f t="shared" si="30"/>
        <v>3</v>
      </c>
      <c r="CK22" s="186">
        <f t="shared" si="31"/>
        <v>1</v>
      </c>
      <c r="CL22" s="188">
        <f t="shared" si="28"/>
        <v>49</v>
      </c>
      <c r="CM22" s="107">
        <f t="shared" si="32"/>
        <v>0.90740740740740744</v>
      </c>
      <c r="CN22" s="104" t="s">
        <v>143</v>
      </c>
    </row>
    <row r="23" spans="1:172" s="14" customFormat="1" ht="18.75" customHeight="1" thickTop="1" thickBot="1">
      <c r="A23" s="2"/>
      <c r="B23" s="23"/>
      <c r="C23" s="104" t="s">
        <v>164</v>
      </c>
      <c r="D23" s="27"/>
      <c r="E23" s="172">
        <v>1</v>
      </c>
      <c r="F23" s="172">
        <v>1</v>
      </c>
      <c r="G23" s="172">
        <v>1</v>
      </c>
      <c r="H23" s="172">
        <v>1</v>
      </c>
      <c r="I23" s="172">
        <v>1</v>
      </c>
      <c r="J23" s="172">
        <v>1</v>
      </c>
      <c r="K23" s="172">
        <v>1</v>
      </c>
      <c r="L23" s="172">
        <v>1</v>
      </c>
      <c r="M23" s="172">
        <v>1</v>
      </c>
      <c r="N23" s="172">
        <v>1</v>
      </c>
      <c r="O23" s="173">
        <v>1</v>
      </c>
      <c r="P23" s="185">
        <f t="shared" si="0"/>
        <v>11</v>
      </c>
      <c r="Q23" s="186">
        <f t="shared" si="1"/>
        <v>1</v>
      </c>
      <c r="R23" s="6">
        <v>1</v>
      </c>
      <c r="S23" s="6">
        <v>1</v>
      </c>
      <c r="T23" s="6">
        <v>1</v>
      </c>
      <c r="U23" s="185">
        <f t="shared" si="2"/>
        <v>3</v>
      </c>
      <c r="V23" s="186">
        <f t="shared" si="3"/>
        <v>1</v>
      </c>
      <c r="W23" s="118">
        <v>1</v>
      </c>
      <c r="X23" s="118">
        <v>1</v>
      </c>
      <c r="Y23" s="118">
        <v>1</v>
      </c>
      <c r="Z23" s="118">
        <v>1</v>
      </c>
      <c r="AA23" s="118">
        <v>1</v>
      </c>
      <c r="AB23" s="118">
        <v>1</v>
      </c>
      <c r="AC23" s="118">
        <v>1</v>
      </c>
      <c r="AD23" s="118">
        <v>0</v>
      </c>
      <c r="AE23" s="118">
        <v>1</v>
      </c>
      <c r="AF23" s="185">
        <f t="shared" si="4"/>
        <v>8</v>
      </c>
      <c r="AG23" s="186">
        <f t="shared" si="5"/>
        <v>0.88888888888888884</v>
      </c>
      <c r="AH23" s="118">
        <v>1</v>
      </c>
      <c r="AI23" s="118">
        <v>0</v>
      </c>
      <c r="AJ23" s="185">
        <f t="shared" si="6"/>
        <v>1</v>
      </c>
      <c r="AK23" s="186">
        <f t="shared" si="7"/>
        <v>0.5</v>
      </c>
      <c r="AL23" s="6">
        <v>0</v>
      </c>
      <c r="AM23" s="6">
        <v>0</v>
      </c>
      <c r="AN23" s="6">
        <v>1</v>
      </c>
      <c r="AO23" s="185">
        <f t="shared" si="8"/>
        <v>1</v>
      </c>
      <c r="AP23" s="186">
        <f t="shared" si="9"/>
        <v>0.33333333333333331</v>
      </c>
      <c r="AQ23" s="118">
        <v>1</v>
      </c>
      <c r="AR23" s="118">
        <v>1</v>
      </c>
      <c r="AS23" s="185">
        <f t="shared" si="10"/>
        <v>2</v>
      </c>
      <c r="AT23" s="186">
        <f t="shared" si="11"/>
        <v>1</v>
      </c>
      <c r="AU23" s="118">
        <v>1</v>
      </c>
      <c r="AV23" s="118">
        <v>1</v>
      </c>
      <c r="AW23" s="118">
        <v>1</v>
      </c>
      <c r="AX23" s="118">
        <v>1</v>
      </c>
      <c r="AY23" s="118">
        <v>1</v>
      </c>
      <c r="AZ23" s="118">
        <v>1</v>
      </c>
      <c r="BA23" s="185">
        <f t="shared" si="12"/>
        <v>6</v>
      </c>
      <c r="BB23" s="186">
        <f t="shared" si="13"/>
        <v>1</v>
      </c>
      <c r="BC23" s="6">
        <v>1</v>
      </c>
      <c r="BD23" s="6">
        <v>1</v>
      </c>
      <c r="BE23" s="185">
        <f t="shared" si="14"/>
        <v>2</v>
      </c>
      <c r="BF23" s="186">
        <f t="shared" si="15"/>
        <v>1</v>
      </c>
      <c r="BG23" s="118">
        <v>1</v>
      </c>
      <c r="BH23" s="90" t="s">
        <v>104</v>
      </c>
      <c r="BI23" s="118">
        <v>0</v>
      </c>
      <c r="BJ23" s="118">
        <v>1</v>
      </c>
      <c r="BK23" s="185">
        <f t="shared" si="16"/>
        <v>2</v>
      </c>
      <c r="BL23" s="186">
        <f t="shared" si="17"/>
        <v>0.66666666666666663</v>
      </c>
      <c r="BM23" s="117">
        <v>1</v>
      </c>
      <c r="BN23" s="90" t="s">
        <v>104</v>
      </c>
      <c r="BO23" s="185">
        <f t="shared" si="18"/>
        <v>1</v>
      </c>
      <c r="BP23" s="186">
        <f t="shared" si="19"/>
        <v>1</v>
      </c>
      <c r="BQ23" s="117">
        <v>1</v>
      </c>
      <c r="BR23" s="185">
        <f t="shared" si="20"/>
        <v>1</v>
      </c>
      <c r="BS23" s="186">
        <f t="shared" si="21"/>
        <v>1</v>
      </c>
      <c r="BT23" s="117">
        <v>1</v>
      </c>
      <c r="BU23" s="117">
        <v>1</v>
      </c>
      <c r="BV23" s="185">
        <f t="shared" si="22"/>
        <v>2</v>
      </c>
      <c r="BW23" s="186">
        <f t="shared" si="23"/>
        <v>1</v>
      </c>
      <c r="BX23" s="117">
        <v>1</v>
      </c>
      <c r="BY23" s="117">
        <v>1</v>
      </c>
      <c r="BZ23" s="117">
        <v>1</v>
      </c>
      <c r="CA23" s="117">
        <v>1</v>
      </c>
      <c r="CB23" s="140" t="s">
        <v>104</v>
      </c>
      <c r="CC23" s="117">
        <v>1</v>
      </c>
      <c r="CD23" s="117">
        <v>1</v>
      </c>
      <c r="CE23" s="185">
        <f t="shared" si="24"/>
        <v>6</v>
      </c>
      <c r="CF23" s="186">
        <f t="shared" si="25"/>
        <v>1</v>
      </c>
      <c r="CG23" s="117">
        <v>1</v>
      </c>
      <c r="CH23" s="117">
        <v>1</v>
      </c>
      <c r="CI23" s="117">
        <v>1</v>
      </c>
      <c r="CJ23" s="185">
        <f t="shared" si="30"/>
        <v>3</v>
      </c>
      <c r="CK23" s="186">
        <f t="shared" si="31"/>
        <v>1</v>
      </c>
      <c r="CL23" s="188">
        <f t="shared" si="28"/>
        <v>49</v>
      </c>
      <c r="CM23" s="107">
        <f t="shared" si="32"/>
        <v>0.90740740740740744</v>
      </c>
      <c r="CN23" s="104" t="s">
        <v>164</v>
      </c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</row>
    <row r="24" spans="1:172" s="16" customFormat="1" ht="18.75" customHeight="1" thickTop="1" thickBot="1">
      <c r="A24" s="20"/>
      <c r="B24" s="24"/>
      <c r="C24" s="104" t="s">
        <v>195</v>
      </c>
      <c r="D24" s="27"/>
      <c r="E24" s="163">
        <v>1</v>
      </c>
      <c r="F24" s="163">
        <v>1</v>
      </c>
      <c r="G24" s="163">
        <v>1</v>
      </c>
      <c r="H24" s="163">
        <v>1</v>
      </c>
      <c r="I24" s="163">
        <v>1</v>
      </c>
      <c r="J24" s="163">
        <v>1</v>
      </c>
      <c r="K24" s="163">
        <v>1</v>
      </c>
      <c r="L24" s="163">
        <v>1</v>
      </c>
      <c r="M24" s="163">
        <v>1</v>
      </c>
      <c r="N24" s="163">
        <v>1</v>
      </c>
      <c r="O24" s="174">
        <v>1</v>
      </c>
      <c r="P24" s="185">
        <f t="shared" si="0"/>
        <v>11</v>
      </c>
      <c r="Q24" s="186">
        <f t="shared" si="1"/>
        <v>1</v>
      </c>
      <c r="R24" s="108">
        <v>1</v>
      </c>
      <c r="S24" s="111">
        <v>1</v>
      </c>
      <c r="T24" s="111">
        <v>1</v>
      </c>
      <c r="U24" s="185">
        <f t="shared" si="2"/>
        <v>3</v>
      </c>
      <c r="V24" s="186">
        <f t="shared" si="3"/>
        <v>1</v>
      </c>
      <c r="W24" s="108">
        <v>1</v>
      </c>
      <c r="X24" s="108">
        <v>1</v>
      </c>
      <c r="Y24" s="108">
        <v>1</v>
      </c>
      <c r="Z24" s="108">
        <v>1</v>
      </c>
      <c r="AA24" s="108">
        <v>1</v>
      </c>
      <c r="AB24" s="108">
        <v>1</v>
      </c>
      <c r="AC24" s="108">
        <v>1</v>
      </c>
      <c r="AD24" s="108">
        <v>1</v>
      </c>
      <c r="AE24" s="108">
        <v>1</v>
      </c>
      <c r="AF24" s="185">
        <f t="shared" si="4"/>
        <v>9</v>
      </c>
      <c r="AG24" s="186">
        <f t="shared" si="5"/>
        <v>1</v>
      </c>
      <c r="AH24" s="108">
        <v>1</v>
      </c>
      <c r="AI24" s="108">
        <v>1</v>
      </c>
      <c r="AJ24" s="185">
        <f t="shared" si="6"/>
        <v>2</v>
      </c>
      <c r="AK24" s="186">
        <f t="shared" si="7"/>
        <v>1</v>
      </c>
      <c r="AL24" s="108">
        <v>1</v>
      </c>
      <c r="AM24" s="111">
        <v>0</v>
      </c>
      <c r="AN24" s="111">
        <v>0</v>
      </c>
      <c r="AO24" s="185">
        <f t="shared" si="8"/>
        <v>1</v>
      </c>
      <c r="AP24" s="186">
        <f t="shared" si="9"/>
        <v>0.33333333333333331</v>
      </c>
      <c r="AQ24" s="108">
        <v>1</v>
      </c>
      <c r="AR24" s="108">
        <v>1</v>
      </c>
      <c r="AS24" s="185">
        <f t="shared" si="10"/>
        <v>2</v>
      </c>
      <c r="AT24" s="186">
        <f t="shared" si="11"/>
        <v>1</v>
      </c>
      <c r="AU24" s="108">
        <v>1</v>
      </c>
      <c r="AV24" s="108">
        <v>1</v>
      </c>
      <c r="AW24" s="108">
        <v>0</v>
      </c>
      <c r="AX24" s="108">
        <v>1</v>
      </c>
      <c r="AY24" s="108">
        <v>1</v>
      </c>
      <c r="AZ24" s="108">
        <v>0</v>
      </c>
      <c r="BA24" s="185">
        <f t="shared" si="12"/>
        <v>4</v>
      </c>
      <c r="BB24" s="186">
        <f t="shared" si="13"/>
        <v>0.66666666666666663</v>
      </c>
      <c r="BC24" s="108">
        <v>1</v>
      </c>
      <c r="BD24" s="108">
        <v>1</v>
      </c>
      <c r="BE24" s="185">
        <f t="shared" si="14"/>
        <v>2</v>
      </c>
      <c r="BF24" s="186">
        <f t="shared" si="15"/>
        <v>1</v>
      </c>
      <c r="BG24" s="108">
        <v>1</v>
      </c>
      <c r="BH24" s="142" t="s">
        <v>104</v>
      </c>
      <c r="BI24" s="108">
        <v>1</v>
      </c>
      <c r="BJ24" s="108">
        <v>1</v>
      </c>
      <c r="BK24" s="185">
        <f t="shared" si="16"/>
        <v>3</v>
      </c>
      <c r="BL24" s="186">
        <f t="shared" si="17"/>
        <v>1</v>
      </c>
      <c r="BM24" s="117">
        <v>1</v>
      </c>
      <c r="BN24" s="90" t="s">
        <v>104</v>
      </c>
      <c r="BO24" s="185">
        <f t="shared" si="18"/>
        <v>1</v>
      </c>
      <c r="BP24" s="186">
        <f t="shared" si="19"/>
        <v>1</v>
      </c>
      <c r="BQ24" s="117">
        <v>1</v>
      </c>
      <c r="BR24" s="185">
        <f t="shared" si="20"/>
        <v>1</v>
      </c>
      <c r="BS24" s="186">
        <f t="shared" si="21"/>
        <v>1</v>
      </c>
      <c r="BT24" s="117">
        <v>1</v>
      </c>
      <c r="BU24" s="117">
        <v>1</v>
      </c>
      <c r="BV24" s="185">
        <f t="shared" si="22"/>
        <v>2</v>
      </c>
      <c r="BW24" s="186">
        <f t="shared" si="23"/>
        <v>1</v>
      </c>
      <c r="BX24" s="117">
        <v>1</v>
      </c>
      <c r="BY24" s="117">
        <v>0</v>
      </c>
      <c r="BZ24" s="117">
        <v>1</v>
      </c>
      <c r="CA24" s="117">
        <v>1</v>
      </c>
      <c r="CB24" s="142" t="s">
        <v>104</v>
      </c>
      <c r="CC24" s="117">
        <v>1</v>
      </c>
      <c r="CD24" s="117">
        <v>1</v>
      </c>
      <c r="CE24" s="185">
        <f t="shared" si="24"/>
        <v>5</v>
      </c>
      <c r="CF24" s="186">
        <f t="shared" si="25"/>
        <v>0.83333333333333337</v>
      </c>
      <c r="CG24" s="117">
        <v>1</v>
      </c>
      <c r="CH24" s="117">
        <v>1</v>
      </c>
      <c r="CI24" s="117">
        <v>1</v>
      </c>
      <c r="CJ24" s="185">
        <f t="shared" si="30"/>
        <v>3</v>
      </c>
      <c r="CK24" s="186">
        <f t="shared" si="31"/>
        <v>1</v>
      </c>
      <c r="CL24" s="188">
        <f t="shared" si="28"/>
        <v>49</v>
      </c>
      <c r="CM24" s="107">
        <f t="shared" si="32"/>
        <v>0.90740740740740744</v>
      </c>
      <c r="CN24" s="104" t="s">
        <v>195</v>
      </c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</row>
    <row r="25" spans="1:172" s="14" customFormat="1" ht="16.5" customHeight="1" thickTop="1" thickBot="1">
      <c r="A25" s="7"/>
      <c r="B25" s="22"/>
      <c r="C25" s="104" t="s">
        <v>210</v>
      </c>
      <c r="D25" s="27"/>
      <c r="E25" s="158">
        <v>1</v>
      </c>
      <c r="F25" s="158">
        <v>1</v>
      </c>
      <c r="G25" s="158">
        <v>1</v>
      </c>
      <c r="H25" s="158">
        <v>1</v>
      </c>
      <c r="I25" s="158">
        <v>1</v>
      </c>
      <c r="J25" s="158">
        <v>1</v>
      </c>
      <c r="K25" s="160">
        <v>1</v>
      </c>
      <c r="L25" s="159">
        <v>1</v>
      </c>
      <c r="M25" s="159">
        <v>1</v>
      </c>
      <c r="N25" s="159">
        <v>1</v>
      </c>
      <c r="O25" s="159">
        <v>1</v>
      </c>
      <c r="P25" s="185">
        <f t="shared" si="0"/>
        <v>11</v>
      </c>
      <c r="Q25" s="186">
        <f t="shared" si="1"/>
        <v>1</v>
      </c>
      <c r="R25" s="40">
        <v>1</v>
      </c>
      <c r="S25" s="40">
        <v>1</v>
      </c>
      <c r="T25" s="40">
        <v>1</v>
      </c>
      <c r="U25" s="185">
        <f t="shared" si="2"/>
        <v>3</v>
      </c>
      <c r="V25" s="186">
        <f t="shared" si="3"/>
        <v>1</v>
      </c>
      <c r="W25" s="84">
        <v>1</v>
      </c>
      <c r="X25" s="40">
        <v>1</v>
      </c>
      <c r="Y25" s="40">
        <v>1</v>
      </c>
      <c r="Z25" s="40">
        <v>1</v>
      </c>
      <c r="AA25" s="40">
        <v>1</v>
      </c>
      <c r="AB25" s="40">
        <v>1</v>
      </c>
      <c r="AC25" s="40">
        <v>0</v>
      </c>
      <c r="AD25" s="40">
        <v>1</v>
      </c>
      <c r="AE25" s="40">
        <v>1</v>
      </c>
      <c r="AF25" s="185">
        <f t="shared" si="4"/>
        <v>8</v>
      </c>
      <c r="AG25" s="186">
        <f t="shared" si="5"/>
        <v>0.88888888888888884</v>
      </c>
      <c r="AH25" s="40">
        <v>1</v>
      </c>
      <c r="AI25" s="40">
        <v>1</v>
      </c>
      <c r="AJ25" s="185">
        <f t="shared" si="6"/>
        <v>2</v>
      </c>
      <c r="AK25" s="186">
        <f t="shared" si="7"/>
        <v>1</v>
      </c>
      <c r="AL25" s="86">
        <v>1</v>
      </c>
      <c r="AM25" s="40">
        <v>0</v>
      </c>
      <c r="AN25" s="40">
        <v>0</v>
      </c>
      <c r="AO25" s="185">
        <f t="shared" si="8"/>
        <v>1</v>
      </c>
      <c r="AP25" s="186">
        <f t="shared" si="9"/>
        <v>0.33333333333333331</v>
      </c>
      <c r="AQ25" s="40">
        <v>1</v>
      </c>
      <c r="AR25" s="86">
        <v>1</v>
      </c>
      <c r="AS25" s="185">
        <f t="shared" si="10"/>
        <v>2</v>
      </c>
      <c r="AT25" s="186">
        <f t="shared" si="11"/>
        <v>1</v>
      </c>
      <c r="AU25" s="40">
        <v>1</v>
      </c>
      <c r="AV25" s="40">
        <v>1</v>
      </c>
      <c r="AW25" s="40">
        <v>1</v>
      </c>
      <c r="AX25" s="40">
        <v>1</v>
      </c>
      <c r="AY25" s="40">
        <v>1</v>
      </c>
      <c r="AZ25" s="40">
        <v>1</v>
      </c>
      <c r="BA25" s="185">
        <f t="shared" si="12"/>
        <v>6</v>
      </c>
      <c r="BB25" s="186">
        <f t="shared" si="13"/>
        <v>1</v>
      </c>
      <c r="BC25" s="40">
        <v>1</v>
      </c>
      <c r="BD25" s="40">
        <v>1</v>
      </c>
      <c r="BE25" s="185">
        <f t="shared" si="14"/>
        <v>2</v>
      </c>
      <c r="BF25" s="186">
        <f t="shared" si="15"/>
        <v>1</v>
      </c>
      <c r="BG25" s="40">
        <v>1</v>
      </c>
      <c r="BH25" s="90" t="s">
        <v>104</v>
      </c>
      <c r="BI25" s="40">
        <v>1</v>
      </c>
      <c r="BJ25" s="40">
        <v>1</v>
      </c>
      <c r="BK25" s="185">
        <f t="shared" si="16"/>
        <v>3</v>
      </c>
      <c r="BL25" s="186">
        <f t="shared" si="17"/>
        <v>1</v>
      </c>
      <c r="BM25" s="117">
        <v>1</v>
      </c>
      <c r="BN25" s="90" t="s">
        <v>104</v>
      </c>
      <c r="BO25" s="185">
        <f t="shared" si="18"/>
        <v>1</v>
      </c>
      <c r="BP25" s="186">
        <f t="shared" si="19"/>
        <v>1</v>
      </c>
      <c r="BQ25" s="117">
        <v>1</v>
      </c>
      <c r="BR25" s="185">
        <f t="shared" si="20"/>
        <v>1</v>
      </c>
      <c r="BS25" s="186">
        <f t="shared" si="21"/>
        <v>1</v>
      </c>
      <c r="BT25" s="117">
        <v>1</v>
      </c>
      <c r="BU25" s="117">
        <v>1</v>
      </c>
      <c r="BV25" s="185">
        <f t="shared" si="22"/>
        <v>2</v>
      </c>
      <c r="BW25" s="186">
        <f t="shared" si="23"/>
        <v>1</v>
      </c>
      <c r="BX25" s="117">
        <v>1</v>
      </c>
      <c r="BY25" s="117">
        <v>1</v>
      </c>
      <c r="BZ25" s="117">
        <v>0</v>
      </c>
      <c r="CA25" s="117">
        <v>0</v>
      </c>
      <c r="CB25" s="89" t="s">
        <v>103</v>
      </c>
      <c r="CC25" s="117">
        <v>1</v>
      </c>
      <c r="CD25" s="117">
        <v>1</v>
      </c>
      <c r="CE25" s="185">
        <f t="shared" si="24"/>
        <v>4</v>
      </c>
      <c r="CF25" s="186">
        <f t="shared" si="25"/>
        <v>0.66666666666666663</v>
      </c>
      <c r="CG25" s="117">
        <v>1</v>
      </c>
      <c r="CH25" s="117">
        <v>1</v>
      </c>
      <c r="CI25" s="117">
        <v>1</v>
      </c>
      <c r="CJ25" s="185">
        <f t="shared" si="30"/>
        <v>3</v>
      </c>
      <c r="CK25" s="186">
        <f t="shared" si="31"/>
        <v>1</v>
      </c>
      <c r="CL25" s="188">
        <f t="shared" si="28"/>
        <v>49</v>
      </c>
      <c r="CM25" s="107">
        <f t="shared" si="32"/>
        <v>0.90740740740740744</v>
      </c>
      <c r="CN25" s="104" t="s">
        <v>210</v>
      </c>
    </row>
    <row r="26" spans="1:172" s="14" customFormat="1" ht="18.75" customHeight="1" thickTop="1" thickBot="1">
      <c r="A26" s="2"/>
      <c r="B26" s="23"/>
      <c r="C26" s="104" t="s">
        <v>158</v>
      </c>
      <c r="D26" s="27"/>
      <c r="E26" s="168">
        <v>1</v>
      </c>
      <c r="F26" s="168">
        <v>1</v>
      </c>
      <c r="G26" s="168">
        <v>1</v>
      </c>
      <c r="H26" s="168">
        <v>1</v>
      </c>
      <c r="I26" s="168">
        <v>1</v>
      </c>
      <c r="J26" s="169">
        <v>1</v>
      </c>
      <c r="K26" s="170">
        <v>1</v>
      </c>
      <c r="L26" s="169">
        <v>1</v>
      </c>
      <c r="M26" s="169">
        <v>1</v>
      </c>
      <c r="N26" s="169">
        <v>1</v>
      </c>
      <c r="O26" s="171">
        <v>1</v>
      </c>
      <c r="P26" s="185">
        <f t="shared" si="0"/>
        <v>11</v>
      </c>
      <c r="Q26" s="186">
        <f t="shared" si="1"/>
        <v>1</v>
      </c>
      <c r="R26" s="119">
        <v>1</v>
      </c>
      <c r="S26" s="119">
        <v>1</v>
      </c>
      <c r="T26" s="119">
        <v>1</v>
      </c>
      <c r="U26" s="185">
        <f t="shared" si="2"/>
        <v>3</v>
      </c>
      <c r="V26" s="186">
        <f t="shared" si="3"/>
        <v>1</v>
      </c>
      <c r="W26" s="119">
        <v>1</v>
      </c>
      <c r="X26" s="119">
        <v>1</v>
      </c>
      <c r="Y26" s="119">
        <v>1</v>
      </c>
      <c r="Z26" s="119">
        <v>1</v>
      </c>
      <c r="AA26" s="119">
        <v>1</v>
      </c>
      <c r="AB26" s="119">
        <v>1</v>
      </c>
      <c r="AC26" s="119">
        <v>1</v>
      </c>
      <c r="AD26" s="119">
        <v>0</v>
      </c>
      <c r="AE26" s="119">
        <v>1</v>
      </c>
      <c r="AF26" s="185">
        <f t="shared" si="4"/>
        <v>8</v>
      </c>
      <c r="AG26" s="186">
        <f t="shared" si="5"/>
        <v>0.88888888888888884</v>
      </c>
      <c r="AH26" s="119">
        <v>1</v>
      </c>
      <c r="AI26" s="119">
        <v>1</v>
      </c>
      <c r="AJ26" s="185">
        <f t="shared" si="6"/>
        <v>2</v>
      </c>
      <c r="AK26" s="186">
        <f t="shared" si="7"/>
        <v>1</v>
      </c>
      <c r="AL26" s="132">
        <v>0</v>
      </c>
      <c r="AM26" s="119">
        <v>0</v>
      </c>
      <c r="AN26" s="119">
        <v>0</v>
      </c>
      <c r="AO26" s="185">
        <f t="shared" si="8"/>
        <v>0</v>
      </c>
      <c r="AP26" s="186">
        <f t="shared" si="9"/>
        <v>0</v>
      </c>
      <c r="AQ26" s="136">
        <v>1</v>
      </c>
      <c r="AR26" s="132">
        <v>0.5</v>
      </c>
      <c r="AS26" s="185">
        <f t="shared" si="10"/>
        <v>1.5</v>
      </c>
      <c r="AT26" s="186">
        <f t="shared" si="11"/>
        <v>0.75</v>
      </c>
      <c r="AU26" s="119">
        <v>1</v>
      </c>
      <c r="AV26" s="119">
        <v>1</v>
      </c>
      <c r="AW26" s="119">
        <v>1</v>
      </c>
      <c r="AX26" s="119">
        <v>0</v>
      </c>
      <c r="AY26" s="119">
        <v>1</v>
      </c>
      <c r="AZ26" s="119">
        <v>1</v>
      </c>
      <c r="BA26" s="185">
        <f t="shared" si="12"/>
        <v>5</v>
      </c>
      <c r="BB26" s="186">
        <f t="shared" si="13"/>
        <v>0.83333333333333337</v>
      </c>
      <c r="BC26" s="119">
        <v>1</v>
      </c>
      <c r="BD26" s="119">
        <v>1</v>
      </c>
      <c r="BE26" s="185">
        <f t="shared" si="14"/>
        <v>2</v>
      </c>
      <c r="BF26" s="186">
        <f t="shared" si="15"/>
        <v>1</v>
      </c>
      <c r="BG26" s="119">
        <v>1</v>
      </c>
      <c r="BH26" s="90" t="s">
        <v>104</v>
      </c>
      <c r="BI26" s="119">
        <v>1</v>
      </c>
      <c r="BJ26" s="119">
        <v>1</v>
      </c>
      <c r="BK26" s="185">
        <f t="shared" si="16"/>
        <v>3</v>
      </c>
      <c r="BL26" s="186">
        <f t="shared" si="17"/>
        <v>1</v>
      </c>
      <c r="BM26" s="117">
        <v>1</v>
      </c>
      <c r="BN26" s="90" t="s">
        <v>104</v>
      </c>
      <c r="BO26" s="185">
        <f t="shared" si="18"/>
        <v>1</v>
      </c>
      <c r="BP26" s="186">
        <f t="shared" si="19"/>
        <v>1</v>
      </c>
      <c r="BQ26" s="117">
        <v>1</v>
      </c>
      <c r="BR26" s="185">
        <f t="shared" si="20"/>
        <v>1</v>
      </c>
      <c r="BS26" s="186">
        <f t="shared" si="21"/>
        <v>1</v>
      </c>
      <c r="BT26" s="117">
        <v>1</v>
      </c>
      <c r="BU26" s="117">
        <v>1</v>
      </c>
      <c r="BV26" s="185">
        <f t="shared" si="22"/>
        <v>2</v>
      </c>
      <c r="BW26" s="186">
        <f t="shared" si="23"/>
        <v>1</v>
      </c>
      <c r="BX26" s="117">
        <v>1</v>
      </c>
      <c r="BY26" s="117">
        <v>1</v>
      </c>
      <c r="BZ26" s="117">
        <v>1</v>
      </c>
      <c r="CA26" s="117">
        <v>1</v>
      </c>
      <c r="CB26" s="90" t="s">
        <v>104</v>
      </c>
      <c r="CC26" s="117">
        <v>1</v>
      </c>
      <c r="CD26" s="117">
        <v>1</v>
      </c>
      <c r="CE26" s="185">
        <f t="shared" si="24"/>
        <v>6</v>
      </c>
      <c r="CF26" s="186">
        <f t="shared" si="25"/>
        <v>1</v>
      </c>
      <c r="CG26" s="117">
        <v>1</v>
      </c>
      <c r="CH26" s="117">
        <v>1</v>
      </c>
      <c r="CI26" s="117">
        <v>1</v>
      </c>
      <c r="CJ26" s="185">
        <f t="shared" si="30"/>
        <v>3</v>
      </c>
      <c r="CK26" s="186">
        <f t="shared" si="31"/>
        <v>1</v>
      </c>
      <c r="CL26" s="188">
        <f t="shared" si="28"/>
        <v>48.5</v>
      </c>
      <c r="CM26" s="107">
        <f t="shared" si="32"/>
        <v>0.89814814814814814</v>
      </c>
      <c r="CN26" s="104" t="s">
        <v>158</v>
      </c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</row>
    <row r="27" spans="1:172" s="14" customFormat="1" ht="18.75" customHeight="1" thickTop="1" thickBot="1">
      <c r="A27" s="2"/>
      <c r="B27" s="23"/>
      <c r="C27" s="104" t="s">
        <v>149</v>
      </c>
      <c r="D27" s="27"/>
      <c r="E27" s="164">
        <v>1</v>
      </c>
      <c r="F27" s="164">
        <v>1</v>
      </c>
      <c r="G27" s="164">
        <v>1</v>
      </c>
      <c r="H27" s="164">
        <v>1</v>
      </c>
      <c r="I27" s="164">
        <v>1</v>
      </c>
      <c r="J27" s="165">
        <v>1</v>
      </c>
      <c r="K27" s="166">
        <v>1</v>
      </c>
      <c r="L27" s="165">
        <v>0.5</v>
      </c>
      <c r="M27" s="165">
        <v>1</v>
      </c>
      <c r="N27" s="165">
        <v>1</v>
      </c>
      <c r="O27" s="165">
        <v>1</v>
      </c>
      <c r="P27" s="185">
        <f t="shared" si="0"/>
        <v>10.5</v>
      </c>
      <c r="Q27" s="186">
        <f t="shared" si="1"/>
        <v>0.95454545454545459</v>
      </c>
      <c r="R27" s="116">
        <v>1</v>
      </c>
      <c r="S27" s="116">
        <v>1</v>
      </c>
      <c r="T27" s="116">
        <v>1</v>
      </c>
      <c r="U27" s="185">
        <f t="shared" si="2"/>
        <v>3</v>
      </c>
      <c r="V27" s="186">
        <f t="shared" si="3"/>
        <v>1</v>
      </c>
      <c r="W27" s="113">
        <v>1</v>
      </c>
      <c r="X27" s="116">
        <v>1</v>
      </c>
      <c r="Y27" s="116">
        <v>1</v>
      </c>
      <c r="Z27" s="116">
        <v>1</v>
      </c>
      <c r="AA27" s="116">
        <v>1</v>
      </c>
      <c r="AB27" s="116">
        <v>1</v>
      </c>
      <c r="AC27" s="116">
        <v>0</v>
      </c>
      <c r="AD27" s="116">
        <v>1</v>
      </c>
      <c r="AE27" s="116">
        <v>1</v>
      </c>
      <c r="AF27" s="185">
        <f t="shared" si="4"/>
        <v>8</v>
      </c>
      <c r="AG27" s="186">
        <f t="shared" si="5"/>
        <v>0.88888888888888884</v>
      </c>
      <c r="AH27" s="116">
        <v>1</v>
      </c>
      <c r="AI27" s="116">
        <v>1</v>
      </c>
      <c r="AJ27" s="185">
        <f t="shared" si="6"/>
        <v>2</v>
      </c>
      <c r="AK27" s="186">
        <f t="shared" si="7"/>
        <v>1</v>
      </c>
      <c r="AL27" s="134">
        <v>1</v>
      </c>
      <c r="AM27" s="134">
        <v>0</v>
      </c>
      <c r="AN27" s="134">
        <v>1</v>
      </c>
      <c r="AO27" s="185">
        <f t="shared" si="8"/>
        <v>2</v>
      </c>
      <c r="AP27" s="186">
        <f t="shared" si="9"/>
        <v>0.66666666666666663</v>
      </c>
      <c r="AQ27" s="134">
        <v>1</v>
      </c>
      <c r="AR27" s="134">
        <v>1</v>
      </c>
      <c r="AS27" s="185">
        <f t="shared" si="10"/>
        <v>2</v>
      </c>
      <c r="AT27" s="186">
        <f t="shared" si="11"/>
        <v>1</v>
      </c>
      <c r="AU27" s="116">
        <v>1</v>
      </c>
      <c r="AV27" s="116">
        <v>1</v>
      </c>
      <c r="AW27" s="116">
        <v>0</v>
      </c>
      <c r="AX27" s="116">
        <v>1</v>
      </c>
      <c r="AY27" s="116">
        <v>1</v>
      </c>
      <c r="AZ27" s="116">
        <v>0</v>
      </c>
      <c r="BA27" s="185">
        <f t="shared" si="12"/>
        <v>4</v>
      </c>
      <c r="BB27" s="186">
        <f t="shared" si="13"/>
        <v>0.66666666666666663</v>
      </c>
      <c r="BC27" s="116">
        <v>1</v>
      </c>
      <c r="BD27" s="116">
        <v>1</v>
      </c>
      <c r="BE27" s="185">
        <f t="shared" si="14"/>
        <v>2</v>
      </c>
      <c r="BF27" s="186">
        <f t="shared" si="15"/>
        <v>1</v>
      </c>
      <c r="BG27" s="116">
        <v>1</v>
      </c>
      <c r="BH27" s="90" t="s">
        <v>104</v>
      </c>
      <c r="BI27" s="116">
        <v>1</v>
      </c>
      <c r="BJ27" s="116">
        <v>1</v>
      </c>
      <c r="BK27" s="185">
        <f t="shared" si="16"/>
        <v>3</v>
      </c>
      <c r="BL27" s="186">
        <f t="shared" si="17"/>
        <v>1</v>
      </c>
      <c r="BM27" s="117">
        <v>1</v>
      </c>
      <c r="BN27" s="90" t="s">
        <v>104</v>
      </c>
      <c r="BO27" s="185">
        <f t="shared" si="18"/>
        <v>1</v>
      </c>
      <c r="BP27" s="186">
        <f t="shared" si="19"/>
        <v>1</v>
      </c>
      <c r="BQ27" s="117">
        <v>1</v>
      </c>
      <c r="BR27" s="185">
        <f t="shared" si="20"/>
        <v>1</v>
      </c>
      <c r="BS27" s="186">
        <f t="shared" si="21"/>
        <v>1</v>
      </c>
      <c r="BT27" s="117">
        <v>1</v>
      </c>
      <c r="BU27" s="117">
        <v>1</v>
      </c>
      <c r="BV27" s="185">
        <f t="shared" si="22"/>
        <v>2</v>
      </c>
      <c r="BW27" s="186">
        <f t="shared" si="23"/>
        <v>1</v>
      </c>
      <c r="BX27" s="117">
        <v>1</v>
      </c>
      <c r="BY27" s="117">
        <v>0</v>
      </c>
      <c r="BZ27" s="117">
        <v>1</v>
      </c>
      <c r="CA27" s="117">
        <v>1</v>
      </c>
      <c r="CB27" s="90" t="s">
        <v>104</v>
      </c>
      <c r="CC27" s="117">
        <v>1</v>
      </c>
      <c r="CD27" s="117">
        <v>1</v>
      </c>
      <c r="CE27" s="185">
        <f t="shared" si="24"/>
        <v>5</v>
      </c>
      <c r="CF27" s="186">
        <f t="shared" si="25"/>
        <v>0.83333333333333337</v>
      </c>
      <c r="CG27" s="117">
        <v>1</v>
      </c>
      <c r="CH27" s="117">
        <v>1</v>
      </c>
      <c r="CI27" s="117">
        <v>1</v>
      </c>
      <c r="CJ27" s="185">
        <f t="shared" si="30"/>
        <v>3</v>
      </c>
      <c r="CK27" s="186">
        <f t="shared" si="31"/>
        <v>1</v>
      </c>
      <c r="CL27" s="188">
        <f t="shared" si="28"/>
        <v>48.5</v>
      </c>
      <c r="CM27" s="107">
        <f t="shared" si="32"/>
        <v>0.89814814814814814</v>
      </c>
      <c r="CN27" s="104" t="s">
        <v>149</v>
      </c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</row>
    <row r="28" spans="1:172" s="14" customFormat="1" ht="18.75" customHeight="1" thickTop="1" thickBot="1">
      <c r="A28" s="2"/>
      <c r="B28" s="23"/>
      <c r="C28" s="104" t="s">
        <v>152</v>
      </c>
      <c r="D28" s="27"/>
      <c r="E28" s="158">
        <v>1</v>
      </c>
      <c r="F28" s="158">
        <v>1</v>
      </c>
      <c r="G28" s="158">
        <v>1</v>
      </c>
      <c r="H28" s="158">
        <v>1</v>
      </c>
      <c r="I28" s="158">
        <v>1</v>
      </c>
      <c r="J28" s="159">
        <v>1</v>
      </c>
      <c r="K28" s="160">
        <v>1</v>
      </c>
      <c r="L28" s="159">
        <v>1</v>
      </c>
      <c r="M28" s="159">
        <v>1</v>
      </c>
      <c r="N28" s="159">
        <v>1</v>
      </c>
      <c r="O28" s="159">
        <v>1</v>
      </c>
      <c r="P28" s="185">
        <f t="shared" si="0"/>
        <v>11</v>
      </c>
      <c r="Q28" s="186">
        <f t="shared" si="1"/>
        <v>1</v>
      </c>
      <c r="R28" s="40">
        <v>1</v>
      </c>
      <c r="S28" s="40">
        <v>1</v>
      </c>
      <c r="T28" s="40">
        <v>1</v>
      </c>
      <c r="U28" s="185">
        <f t="shared" si="2"/>
        <v>3</v>
      </c>
      <c r="V28" s="186">
        <f t="shared" si="3"/>
        <v>1</v>
      </c>
      <c r="W28" s="84">
        <v>1</v>
      </c>
      <c r="X28" s="40">
        <v>1</v>
      </c>
      <c r="Y28" s="40">
        <v>1</v>
      </c>
      <c r="Z28" s="40">
        <v>1</v>
      </c>
      <c r="AA28" s="40">
        <v>1</v>
      </c>
      <c r="AB28" s="40">
        <v>1</v>
      </c>
      <c r="AC28" s="40">
        <v>1</v>
      </c>
      <c r="AD28" s="40">
        <v>1</v>
      </c>
      <c r="AE28" s="40">
        <v>1</v>
      </c>
      <c r="AF28" s="185">
        <f t="shared" si="4"/>
        <v>9</v>
      </c>
      <c r="AG28" s="186">
        <f t="shared" si="5"/>
        <v>1</v>
      </c>
      <c r="AH28" s="40">
        <v>1</v>
      </c>
      <c r="AI28" s="40">
        <v>1</v>
      </c>
      <c r="AJ28" s="185">
        <f t="shared" si="6"/>
        <v>2</v>
      </c>
      <c r="AK28" s="186">
        <f t="shared" si="7"/>
        <v>1</v>
      </c>
      <c r="AL28" s="86">
        <v>0</v>
      </c>
      <c r="AM28" s="40">
        <v>0</v>
      </c>
      <c r="AN28" s="40">
        <v>0</v>
      </c>
      <c r="AO28" s="185">
        <f t="shared" si="8"/>
        <v>0</v>
      </c>
      <c r="AP28" s="186">
        <f t="shared" si="9"/>
        <v>0</v>
      </c>
      <c r="AQ28" s="87">
        <v>1</v>
      </c>
      <c r="AR28" s="86">
        <v>0.5</v>
      </c>
      <c r="AS28" s="185">
        <f t="shared" si="10"/>
        <v>1.5</v>
      </c>
      <c r="AT28" s="186">
        <f t="shared" si="11"/>
        <v>0.75</v>
      </c>
      <c r="AU28" s="40">
        <v>1</v>
      </c>
      <c r="AV28" s="40">
        <v>1</v>
      </c>
      <c r="AW28" s="40">
        <v>1</v>
      </c>
      <c r="AX28" s="40">
        <v>0</v>
      </c>
      <c r="AY28" s="40">
        <v>1</v>
      </c>
      <c r="AZ28" s="40">
        <v>1</v>
      </c>
      <c r="BA28" s="185">
        <f t="shared" si="12"/>
        <v>5</v>
      </c>
      <c r="BB28" s="186">
        <f t="shared" si="13"/>
        <v>0.83333333333333337</v>
      </c>
      <c r="BC28" s="40">
        <v>1</v>
      </c>
      <c r="BD28" s="40">
        <v>1</v>
      </c>
      <c r="BE28" s="185">
        <f t="shared" si="14"/>
        <v>2</v>
      </c>
      <c r="BF28" s="186">
        <f t="shared" si="15"/>
        <v>1</v>
      </c>
      <c r="BG28" s="40">
        <v>1</v>
      </c>
      <c r="BH28" s="90" t="s">
        <v>104</v>
      </c>
      <c r="BI28" s="40">
        <v>0</v>
      </c>
      <c r="BJ28" s="40">
        <v>1</v>
      </c>
      <c r="BK28" s="185">
        <f t="shared" si="16"/>
        <v>2</v>
      </c>
      <c r="BL28" s="186">
        <f t="shared" si="17"/>
        <v>0.66666666666666663</v>
      </c>
      <c r="BM28" s="117">
        <v>1</v>
      </c>
      <c r="BN28" s="90" t="s">
        <v>104</v>
      </c>
      <c r="BO28" s="185">
        <f t="shared" si="18"/>
        <v>1</v>
      </c>
      <c r="BP28" s="186">
        <f t="shared" si="19"/>
        <v>1</v>
      </c>
      <c r="BQ28" s="117">
        <v>1</v>
      </c>
      <c r="BR28" s="185">
        <f t="shared" si="20"/>
        <v>1</v>
      </c>
      <c r="BS28" s="186">
        <f t="shared" si="21"/>
        <v>1</v>
      </c>
      <c r="BT28" s="117">
        <v>1</v>
      </c>
      <c r="BU28" s="117">
        <v>1</v>
      </c>
      <c r="BV28" s="185">
        <f t="shared" si="22"/>
        <v>2</v>
      </c>
      <c r="BW28" s="186">
        <f t="shared" si="23"/>
        <v>1</v>
      </c>
      <c r="BX28" s="117">
        <v>1</v>
      </c>
      <c r="BY28" s="117">
        <v>1</v>
      </c>
      <c r="BZ28" s="117">
        <v>1</v>
      </c>
      <c r="CA28" s="117">
        <v>1</v>
      </c>
      <c r="CB28" s="89" t="s">
        <v>103</v>
      </c>
      <c r="CC28" s="117">
        <v>1</v>
      </c>
      <c r="CD28" s="117">
        <v>1</v>
      </c>
      <c r="CE28" s="185">
        <f t="shared" si="24"/>
        <v>6</v>
      </c>
      <c r="CF28" s="186">
        <f t="shared" si="25"/>
        <v>1</v>
      </c>
      <c r="CG28" s="117">
        <v>1</v>
      </c>
      <c r="CH28" s="117">
        <v>1</v>
      </c>
      <c r="CI28" s="117">
        <v>1</v>
      </c>
      <c r="CJ28" s="185">
        <f t="shared" si="30"/>
        <v>3</v>
      </c>
      <c r="CK28" s="186">
        <f t="shared" si="31"/>
        <v>1</v>
      </c>
      <c r="CL28" s="188">
        <f t="shared" si="28"/>
        <v>48.5</v>
      </c>
      <c r="CM28" s="107">
        <f t="shared" si="32"/>
        <v>0.89814814814814814</v>
      </c>
      <c r="CN28" s="104" t="s">
        <v>152</v>
      </c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</row>
    <row r="29" spans="1:172" s="14" customFormat="1" ht="18.75" customHeight="1" thickTop="1" thickBot="1">
      <c r="A29" s="2"/>
      <c r="B29" s="23"/>
      <c r="C29" s="104" t="s">
        <v>217</v>
      </c>
      <c r="D29" s="27"/>
      <c r="E29" s="158">
        <v>1</v>
      </c>
      <c r="F29" s="158">
        <v>1</v>
      </c>
      <c r="G29" s="158">
        <v>1</v>
      </c>
      <c r="H29" s="158">
        <v>1</v>
      </c>
      <c r="I29" s="158">
        <v>0.5</v>
      </c>
      <c r="J29" s="159">
        <v>1</v>
      </c>
      <c r="K29" s="160">
        <v>1</v>
      </c>
      <c r="L29" s="159">
        <v>1</v>
      </c>
      <c r="M29" s="159">
        <v>1</v>
      </c>
      <c r="N29" s="159">
        <v>0.5</v>
      </c>
      <c r="O29" s="159">
        <v>1</v>
      </c>
      <c r="P29" s="185">
        <f t="shared" si="0"/>
        <v>10</v>
      </c>
      <c r="Q29" s="186">
        <f t="shared" si="1"/>
        <v>0.90909090909090906</v>
      </c>
      <c r="R29" s="40">
        <v>1</v>
      </c>
      <c r="S29" s="40">
        <v>1</v>
      </c>
      <c r="T29" s="40">
        <v>1</v>
      </c>
      <c r="U29" s="185">
        <f t="shared" si="2"/>
        <v>3</v>
      </c>
      <c r="V29" s="186">
        <f t="shared" si="3"/>
        <v>1</v>
      </c>
      <c r="W29" s="86">
        <v>1</v>
      </c>
      <c r="X29" s="40">
        <v>0.5</v>
      </c>
      <c r="Y29" s="40">
        <v>1</v>
      </c>
      <c r="Z29" s="40">
        <v>1</v>
      </c>
      <c r="AA29" s="86">
        <v>1</v>
      </c>
      <c r="AB29" s="40">
        <v>1</v>
      </c>
      <c r="AC29" s="40">
        <v>1</v>
      </c>
      <c r="AD29" s="40">
        <v>1</v>
      </c>
      <c r="AE29" s="40">
        <v>1</v>
      </c>
      <c r="AF29" s="185">
        <f t="shared" si="4"/>
        <v>8.5</v>
      </c>
      <c r="AG29" s="186">
        <f t="shared" si="5"/>
        <v>0.94444444444444442</v>
      </c>
      <c r="AH29" s="40">
        <v>1</v>
      </c>
      <c r="AI29" s="86">
        <v>1</v>
      </c>
      <c r="AJ29" s="185">
        <f t="shared" si="6"/>
        <v>2</v>
      </c>
      <c r="AK29" s="186">
        <f t="shared" si="7"/>
        <v>1</v>
      </c>
      <c r="AL29" s="86">
        <v>1</v>
      </c>
      <c r="AM29" s="40">
        <v>0</v>
      </c>
      <c r="AN29" s="86">
        <v>1</v>
      </c>
      <c r="AO29" s="185">
        <f t="shared" si="8"/>
        <v>2</v>
      </c>
      <c r="AP29" s="186">
        <f t="shared" si="9"/>
        <v>0.66666666666666663</v>
      </c>
      <c r="AQ29" s="86">
        <v>1</v>
      </c>
      <c r="AR29" s="86">
        <v>1</v>
      </c>
      <c r="AS29" s="185">
        <f t="shared" si="10"/>
        <v>2</v>
      </c>
      <c r="AT29" s="186">
        <f t="shared" si="11"/>
        <v>1</v>
      </c>
      <c r="AU29" s="40">
        <v>1</v>
      </c>
      <c r="AV29" s="40">
        <v>1</v>
      </c>
      <c r="AW29" s="40">
        <v>1</v>
      </c>
      <c r="AX29" s="40">
        <v>0</v>
      </c>
      <c r="AY29" s="40">
        <v>1</v>
      </c>
      <c r="AZ29" s="40">
        <v>1</v>
      </c>
      <c r="BA29" s="185">
        <f t="shared" si="12"/>
        <v>5</v>
      </c>
      <c r="BB29" s="186">
        <f t="shared" si="13"/>
        <v>0.83333333333333337</v>
      </c>
      <c r="BC29" s="40">
        <v>1</v>
      </c>
      <c r="BD29" s="40">
        <v>1</v>
      </c>
      <c r="BE29" s="185">
        <f t="shared" si="14"/>
        <v>2</v>
      </c>
      <c r="BF29" s="186">
        <f t="shared" si="15"/>
        <v>1</v>
      </c>
      <c r="BG29" s="40">
        <v>1</v>
      </c>
      <c r="BH29" s="90" t="s">
        <v>104</v>
      </c>
      <c r="BI29" s="40">
        <v>1</v>
      </c>
      <c r="BJ29" s="40">
        <v>0</v>
      </c>
      <c r="BK29" s="185">
        <f t="shared" si="16"/>
        <v>2</v>
      </c>
      <c r="BL29" s="186">
        <f t="shared" si="17"/>
        <v>0.66666666666666663</v>
      </c>
      <c r="BM29" s="117">
        <v>1</v>
      </c>
      <c r="BN29" s="90" t="s">
        <v>104</v>
      </c>
      <c r="BO29" s="185">
        <f t="shared" si="18"/>
        <v>1</v>
      </c>
      <c r="BP29" s="186">
        <f t="shared" si="19"/>
        <v>1</v>
      </c>
      <c r="BQ29" s="117">
        <v>1</v>
      </c>
      <c r="BR29" s="185">
        <f t="shared" si="20"/>
        <v>1</v>
      </c>
      <c r="BS29" s="186">
        <f t="shared" si="21"/>
        <v>1</v>
      </c>
      <c r="BT29" s="117">
        <v>1</v>
      </c>
      <c r="BU29" s="117">
        <v>0.5</v>
      </c>
      <c r="BV29" s="185">
        <f t="shared" si="22"/>
        <v>1.5</v>
      </c>
      <c r="BW29" s="186">
        <f t="shared" si="23"/>
        <v>0.75</v>
      </c>
      <c r="BX29" s="117">
        <v>1</v>
      </c>
      <c r="BY29" s="117">
        <v>1</v>
      </c>
      <c r="BZ29" s="117">
        <v>1</v>
      </c>
      <c r="CA29" s="117">
        <v>1</v>
      </c>
      <c r="CB29" s="89" t="s">
        <v>103</v>
      </c>
      <c r="CC29" s="117">
        <v>0</v>
      </c>
      <c r="CD29" s="117">
        <v>1</v>
      </c>
      <c r="CE29" s="185">
        <f t="shared" si="24"/>
        <v>5</v>
      </c>
      <c r="CF29" s="186">
        <f t="shared" si="25"/>
        <v>0.83333333333333337</v>
      </c>
      <c r="CG29" s="117">
        <v>1</v>
      </c>
      <c r="CH29" s="117">
        <v>1</v>
      </c>
      <c r="CI29" s="117">
        <v>1</v>
      </c>
      <c r="CJ29" s="185">
        <f t="shared" si="30"/>
        <v>3</v>
      </c>
      <c r="CK29" s="186">
        <f t="shared" si="31"/>
        <v>1</v>
      </c>
      <c r="CL29" s="188">
        <f t="shared" si="28"/>
        <v>48</v>
      </c>
      <c r="CM29" s="107">
        <f t="shared" si="32"/>
        <v>0.88888888888888884</v>
      </c>
      <c r="CN29" s="104" t="s">
        <v>217</v>
      </c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</row>
    <row r="30" spans="1:172" s="14" customFormat="1" ht="18.75" customHeight="1" thickTop="1" thickBot="1">
      <c r="A30" s="2"/>
      <c r="B30" s="23"/>
      <c r="C30" s="104" t="s">
        <v>161</v>
      </c>
      <c r="D30" s="27"/>
      <c r="E30" s="175">
        <v>1</v>
      </c>
      <c r="F30" s="175">
        <v>1</v>
      </c>
      <c r="G30" s="175">
        <v>1</v>
      </c>
      <c r="H30" s="175">
        <v>1</v>
      </c>
      <c r="I30" s="175">
        <v>1</v>
      </c>
      <c r="J30" s="175">
        <v>1</v>
      </c>
      <c r="K30" s="175">
        <v>1</v>
      </c>
      <c r="L30" s="175">
        <v>1</v>
      </c>
      <c r="M30" s="175">
        <v>1</v>
      </c>
      <c r="N30" s="175">
        <v>1</v>
      </c>
      <c r="O30" s="175">
        <v>1</v>
      </c>
      <c r="P30" s="185">
        <f t="shared" si="0"/>
        <v>11</v>
      </c>
      <c r="Q30" s="186">
        <f t="shared" si="1"/>
        <v>1</v>
      </c>
      <c r="R30" s="123">
        <v>0</v>
      </c>
      <c r="S30" s="123">
        <v>0</v>
      </c>
      <c r="T30" s="123">
        <v>1</v>
      </c>
      <c r="U30" s="185">
        <f t="shared" si="2"/>
        <v>1</v>
      </c>
      <c r="V30" s="186">
        <f t="shared" si="3"/>
        <v>0.33333333333333331</v>
      </c>
      <c r="W30" s="123">
        <v>1</v>
      </c>
      <c r="X30" s="123">
        <v>1</v>
      </c>
      <c r="Y30" s="123">
        <v>1</v>
      </c>
      <c r="Z30" s="123">
        <v>1</v>
      </c>
      <c r="AA30" s="123">
        <v>1</v>
      </c>
      <c r="AB30" s="123">
        <v>1</v>
      </c>
      <c r="AC30" s="123">
        <v>1</v>
      </c>
      <c r="AD30" s="123">
        <v>1</v>
      </c>
      <c r="AE30" s="123">
        <v>1</v>
      </c>
      <c r="AF30" s="185">
        <f t="shared" si="4"/>
        <v>9</v>
      </c>
      <c r="AG30" s="186">
        <f t="shared" si="5"/>
        <v>1</v>
      </c>
      <c r="AH30" s="123">
        <v>1</v>
      </c>
      <c r="AI30" s="123">
        <v>1</v>
      </c>
      <c r="AJ30" s="185">
        <f t="shared" si="6"/>
        <v>2</v>
      </c>
      <c r="AK30" s="186">
        <f t="shared" si="7"/>
        <v>1</v>
      </c>
      <c r="AL30" s="123">
        <v>0</v>
      </c>
      <c r="AM30" s="123">
        <v>0</v>
      </c>
      <c r="AN30" s="123">
        <v>1</v>
      </c>
      <c r="AO30" s="185">
        <f t="shared" si="8"/>
        <v>1</v>
      </c>
      <c r="AP30" s="186">
        <f t="shared" si="9"/>
        <v>0.33333333333333331</v>
      </c>
      <c r="AQ30" s="123">
        <v>0</v>
      </c>
      <c r="AR30" s="123">
        <v>1</v>
      </c>
      <c r="AS30" s="185">
        <f t="shared" si="10"/>
        <v>1</v>
      </c>
      <c r="AT30" s="186">
        <f t="shared" si="11"/>
        <v>0.5</v>
      </c>
      <c r="AU30" s="123">
        <v>1</v>
      </c>
      <c r="AV30" s="123">
        <v>1</v>
      </c>
      <c r="AW30" s="123">
        <v>1</v>
      </c>
      <c r="AX30" s="123">
        <v>1</v>
      </c>
      <c r="AY30" s="123">
        <v>1</v>
      </c>
      <c r="AZ30" s="123">
        <v>1</v>
      </c>
      <c r="BA30" s="185">
        <f t="shared" si="12"/>
        <v>6</v>
      </c>
      <c r="BB30" s="186">
        <f t="shared" si="13"/>
        <v>1</v>
      </c>
      <c r="BC30" s="123">
        <v>1</v>
      </c>
      <c r="BD30" s="117">
        <v>1</v>
      </c>
      <c r="BE30" s="185">
        <f t="shared" si="14"/>
        <v>2</v>
      </c>
      <c r="BF30" s="186">
        <f t="shared" si="15"/>
        <v>1</v>
      </c>
      <c r="BG30" s="123">
        <v>1</v>
      </c>
      <c r="BH30" s="90" t="s">
        <v>104</v>
      </c>
      <c r="BI30" s="123">
        <v>0</v>
      </c>
      <c r="BJ30" s="123">
        <v>1</v>
      </c>
      <c r="BK30" s="185">
        <f t="shared" si="16"/>
        <v>2</v>
      </c>
      <c r="BL30" s="186">
        <f t="shared" si="17"/>
        <v>0.66666666666666663</v>
      </c>
      <c r="BM30" s="117">
        <v>1</v>
      </c>
      <c r="BN30" s="90" t="s">
        <v>104</v>
      </c>
      <c r="BO30" s="185">
        <f t="shared" si="18"/>
        <v>1</v>
      </c>
      <c r="BP30" s="186">
        <f t="shared" si="19"/>
        <v>1</v>
      </c>
      <c r="BQ30" s="117">
        <v>1</v>
      </c>
      <c r="BR30" s="185">
        <f t="shared" si="20"/>
        <v>1</v>
      </c>
      <c r="BS30" s="186">
        <f t="shared" si="21"/>
        <v>1</v>
      </c>
      <c r="BT30" s="117">
        <v>1</v>
      </c>
      <c r="BU30" s="117">
        <v>1</v>
      </c>
      <c r="BV30" s="185">
        <f t="shared" si="22"/>
        <v>2</v>
      </c>
      <c r="BW30" s="186">
        <f t="shared" si="23"/>
        <v>1</v>
      </c>
      <c r="BX30" s="117">
        <v>1</v>
      </c>
      <c r="BY30" s="117">
        <v>1</v>
      </c>
      <c r="BZ30" s="117">
        <v>1</v>
      </c>
      <c r="CA30" s="117">
        <v>1</v>
      </c>
      <c r="CB30" s="144" t="s">
        <v>103</v>
      </c>
      <c r="CC30" s="117">
        <v>1</v>
      </c>
      <c r="CD30" s="117">
        <v>1</v>
      </c>
      <c r="CE30" s="185">
        <f t="shared" si="24"/>
        <v>6</v>
      </c>
      <c r="CF30" s="186">
        <f t="shared" si="25"/>
        <v>1</v>
      </c>
      <c r="CG30" s="117">
        <v>1</v>
      </c>
      <c r="CH30" s="117">
        <v>1</v>
      </c>
      <c r="CI30" s="117">
        <v>0.5</v>
      </c>
      <c r="CJ30" s="185">
        <f t="shared" si="30"/>
        <v>2.5</v>
      </c>
      <c r="CK30" s="186">
        <f t="shared" si="31"/>
        <v>0.83333333333333337</v>
      </c>
      <c r="CL30" s="188">
        <f t="shared" si="28"/>
        <v>47.5</v>
      </c>
      <c r="CM30" s="107">
        <f t="shared" si="32"/>
        <v>0.87962962962962965</v>
      </c>
      <c r="CN30" s="104" t="s">
        <v>161</v>
      </c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</row>
    <row r="31" spans="1:172" s="14" customFormat="1" ht="18.75" customHeight="1" thickTop="1" thickBot="1">
      <c r="A31" s="2"/>
      <c r="B31" s="23"/>
      <c r="C31" s="104" t="s">
        <v>208</v>
      </c>
      <c r="D31" s="27"/>
      <c r="E31" s="162">
        <v>1</v>
      </c>
      <c r="F31" s="162">
        <v>1</v>
      </c>
      <c r="G31" s="162">
        <v>1</v>
      </c>
      <c r="H31" s="162">
        <v>1</v>
      </c>
      <c r="I31" s="162">
        <v>1</v>
      </c>
      <c r="J31" s="162">
        <v>1</v>
      </c>
      <c r="K31" s="162">
        <v>1</v>
      </c>
      <c r="L31" s="162">
        <v>1</v>
      </c>
      <c r="M31" s="162">
        <v>1</v>
      </c>
      <c r="N31" s="162">
        <v>1</v>
      </c>
      <c r="O31" s="162">
        <v>1</v>
      </c>
      <c r="P31" s="185">
        <f t="shared" si="0"/>
        <v>11</v>
      </c>
      <c r="Q31" s="186">
        <f t="shared" si="1"/>
        <v>1</v>
      </c>
      <c r="R31" s="126">
        <v>1</v>
      </c>
      <c r="S31" s="126">
        <v>1</v>
      </c>
      <c r="T31" s="126">
        <v>1</v>
      </c>
      <c r="U31" s="185">
        <f t="shared" si="2"/>
        <v>3</v>
      </c>
      <c r="V31" s="186">
        <f t="shared" si="3"/>
        <v>1</v>
      </c>
      <c r="W31" s="120">
        <v>1</v>
      </c>
      <c r="X31" s="120">
        <v>1</v>
      </c>
      <c r="Y31" s="126">
        <v>1</v>
      </c>
      <c r="Z31" s="120">
        <v>1</v>
      </c>
      <c r="AA31" s="120">
        <v>1</v>
      </c>
      <c r="AB31" s="120">
        <v>1</v>
      </c>
      <c r="AC31" s="120">
        <v>1</v>
      </c>
      <c r="AD31" s="120">
        <v>1</v>
      </c>
      <c r="AE31" s="120">
        <v>1</v>
      </c>
      <c r="AF31" s="185">
        <f t="shared" si="4"/>
        <v>9</v>
      </c>
      <c r="AG31" s="186">
        <f t="shared" si="5"/>
        <v>1</v>
      </c>
      <c r="AH31" s="120">
        <v>1</v>
      </c>
      <c r="AI31" s="120">
        <v>1</v>
      </c>
      <c r="AJ31" s="185">
        <f t="shared" si="6"/>
        <v>2</v>
      </c>
      <c r="AK31" s="186">
        <f t="shared" si="7"/>
        <v>1</v>
      </c>
      <c r="AL31" s="126">
        <v>0</v>
      </c>
      <c r="AM31" s="126">
        <v>0</v>
      </c>
      <c r="AN31" s="126">
        <v>0</v>
      </c>
      <c r="AO31" s="185">
        <f t="shared" si="8"/>
        <v>0</v>
      </c>
      <c r="AP31" s="186">
        <f t="shared" si="9"/>
        <v>0</v>
      </c>
      <c r="AQ31" s="120">
        <v>1</v>
      </c>
      <c r="AR31" s="120">
        <v>0.5</v>
      </c>
      <c r="AS31" s="185">
        <f t="shared" si="10"/>
        <v>1.5</v>
      </c>
      <c r="AT31" s="186">
        <f t="shared" si="11"/>
        <v>0.75</v>
      </c>
      <c r="AU31" s="126">
        <v>1</v>
      </c>
      <c r="AV31" s="120">
        <v>1</v>
      </c>
      <c r="AW31" s="120">
        <v>1</v>
      </c>
      <c r="AX31" s="120">
        <v>1</v>
      </c>
      <c r="AY31" s="126">
        <v>1</v>
      </c>
      <c r="AZ31" s="117">
        <v>1</v>
      </c>
      <c r="BA31" s="185">
        <f t="shared" si="12"/>
        <v>6</v>
      </c>
      <c r="BB31" s="186">
        <f t="shared" si="13"/>
        <v>1</v>
      </c>
      <c r="BC31" s="126">
        <v>1</v>
      </c>
      <c r="BD31" s="126">
        <v>1</v>
      </c>
      <c r="BE31" s="185">
        <f t="shared" si="14"/>
        <v>2</v>
      </c>
      <c r="BF31" s="186">
        <f t="shared" si="15"/>
        <v>1</v>
      </c>
      <c r="BG31" s="120">
        <v>1</v>
      </c>
      <c r="BH31" s="90" t="s">
        <v>105</v>
      </c>
      <c r="BI31" s="120">
        <v>0</v>
      </c>
      <c r="BJ31" s="120">
        <v>0</v>
      </c>
      <c r="BK31" s="185">
        <f t="shared" si="16"/>
        <v>1</v>
      </c>
      <c r="BL31" s="186">
        <f t="shared" si="17"/>
        <v>0.33333333333333331</v>
      </c>
      <c r="BM31" s="117">
        <v>1</v>
      </c>
      <c r="BN31" s="90" t="s">
        <v>104</v>
      </c>
      <c r="BO31" s="185">
        <f t="shared" si="18"/>
        <v>1</v>
      </c>
      <c r="BP31" s="186">
        <f t="shared" si="19"/>
        <v>1</v>
      </c>
      <c r="BQ31" s="117">
        <v>1</v>
      </c>
      <c r="BR31" s="185">
        <f t="shared" si="20"/>
        <v>1</v>
      </c>
      <c r="BS31" s="186">
        <f t="shared" si="21"/>
        <v>1</v>
      </c>
      <c r="BT31" s="117">
        <v>1</v>
      </c>
      <c r="BU31" s="117">
        <v>1</v>
      </c>
      <c r="BV31" s="185">
        <f t="shared" si="22"/>
        <v>2</v>
      </c>
      <c r="BW31" s="186">
        <f t="shared" si="23"/>
        <v>1</v>
      </c>
      <c r="BX31" s="117">
        <v>1</v>
      </c>
      <c r="BY31" s="117">
        <v>1</v>
      </c>
      <c r="BZ31" s="117">
        <v>1</v>
      </c>
      <c r="CA31" s="117">
        <v>1</v>
      </c>
      <c r="CB31" s="133" t="s">
        <v>103</v>
      </c>
      <c r="CC31" s="117">
        <v>1</v>
      </c>
      <c r="CD31" s="117">
        <v>1</v>
      </c>
      <c r="CE31" s="185">
        <f t="shared" si="24"/>
        <v>6</v>
      </c>
      <c r="CF31" s="186">
        <f t="shared" si="25"/>
        <v>1</v>
      </c>
      <c r="CG31" s="117">
        <v>1</v>
      </c>
      <c r="CH31" s="117">
        <v>0.5</v>
      </c>
      <c r="CI31" s="117">
        <v>0.5</v>
      </c>
      <c r="CJ31" s="185">
        <f t="shared" si="30"/>
        <v>2</v>
      </c>
      <c r="CK31" s="186">
        <f t="shared" si="31"/>
        <v>0.66666666666666663</v>
      </c>
      <c r="CL31" s="188">
        <f t="shared" si="28"/>
        <v>47.5</v>
      </c>
      <c r="CM31" s="107">
        <f t="shared" si="32"/>
        <v>0.87962962962962965</v>
      </c>
      <c r="CN31" s="104" t="s">
        <v>208</v>
      </c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</row>
    <row r="32" spans="1:172" s="14" customFormat="1" ht="18.75" customHeight="1" thickTop="1" thickBot="1">
      <c r="A32" s="2"/>
      <c r="B32" s="23"/>
      <c r="C32" s="104" t="s">
        <v>199</v>
      </c>
      <c r="D32" s="27"/>
      <c r="E32" s="158">
        <v>1</v>
      </c>
      <c r="F32" s="158">
        <v>1</v>
      </c>
      <c r="G32" s="158">
        <v>1</v>
      </c>
      <c r="H32" s="158">
        <v>1</v>
      </c>
      <c r="I32" s="158">
        <v>1</v>
      </c>
      <c r="J32" s="159">
        <v>1</v>
      </c>
      <c r="K32" s="160">
        <v>1</v>
      </c>
      <c r="L32" s="159">
        <v>1</v>
      </c>
      <c r="M32" s="159">
        <v>1</v>
      </c>
      <c r="N32" s="159">
        <v>1</v>
      </c>
      <c r="O32" s="159">
        <v>1</v>
      </c>
      <c r="P32" s="185">
        <f t="shared" si="0"/>
        <v>11</v>
      </c>
      <c r="Q32" s="186">
        <f t="shared" si="1"/>
        <v>1</v>
      </c>
      <c r="R32" s="40">
        <v>1</v>
      </c>
      <c r="S32" s="40">
        <v>1</v>
      </c>
      <c r="T32" s="40">
        <v>1</v>
      </c>
      <c r="U32" s="185">
        <f t="shared" si="2"/>
        <v>3</v>
      </c>
      <c r="V32" s="186">
        <f t="shared" si="3"/>
        <v>1</v>
      </c>
      <c r="W32" s="84">
        <v>1</v>
      </c>
      <c r="X32" s="40">
        <v>1</v>
      </c>
      <c r="Y32" s="40">
        <v>0.5</v>
      </c>
      <c r="Z32" s="40">
        <v>1</v>
      </c>
      <c r="AA32" s="40">
        <v>1</v>
      </c>
      <c r="AB32" s="40">
        <v>1</v>
      </c>
      <c r="AC32" s="40">
        <v>1</v>
      </c>
      <c r="AD32" s="40">
        <v>1</v>
      </c>
      <c r="AE32" s="40">
        <v>1</v>
      </c>
      <c r="AF32" s="185">
        <f t="shared" si="4"/>
        <v>8.5</v>
      </c>
      <c r="AG32" s="186">
        <f t="shared" si="5"/>
        <v>0.94444444444444442</v>
      </c>
      <c r="AH32" s="40">
        <v>1</v>
      </c>
      <c r="AI32" s="40">
        <v>1</v>
      </c>
      <c r="AJ32" s="185">
        <f t="shared" si="6"/>
        <v>2</v>
      </c>
      <c r="AK32" s="186">
        <f t="shared" si="7"/>
        <v>1</v>
      </c>
      <c r="AL32" s="86">
        <v>0</v>
      </c>
      <c r="AM32" s="40">
        <v>0</v>
      </c>
      <c r="AN32" s="40">
        <v>1</v>
      </c>
      <c r="AO32" s="185">
        <f t="shared" si="8"/>
        <v>1</v>
      </c>
      <c r="AP32" s="186">
        <f t="shared" si="9"/>
        <v>0.33333333333333331</v>
      </c>
      <c r="AQ32" s="87">
        <v>1</v>
      </c>
      <c r="AR32" s="86">
        <v>1</v>
      </c>
      <c r="AS32" s="185">
        <f t="shared" si="10"/>
        <v>2</v>
      </c>
      <c r="AT32" s="186">
        <f t="shared" si="11"/>
        <v>1</v>
      </c>
      <c r="AU32" s="40">
        <v>0</v>
      </c>
      <c r="AV32" s="40">
        <v>1</v>
      </c>
      <c r="AW32" s="40">
        <v>1</v>
      </c>
      <c r="AX32" s="40">
        <v>1</v>
      </c>
      <c r="AY32" s="40">
        <v>1</v>
      </c>
      <c r="AZ32" s="40">
        <v>1</v>
      </c>
      <c r="BA32" s="185">
        <f t="shared" si="12"/>
        <v>5</v>
      </c>
      <c r="BB32" s="186">
        <f t="shared" si="13"/>
        <v>0.83333333333333337</v>
      </c>
      <c r="BC32" s="40">
        <v>1</v>
      </c>
      <c r="BD32" s="40">
        <v>1</v>
      </c>
      <c r="BE32" s="185">
        <f t="shared" si="14"/>
        <v>2</v>
      </c>
      <c r="BF32" s="186">
        <f t="shared" si="15"/>
        <v>1</v>
      </c>
      <c r="BG32" s="40" t="s">
        <v>166</v>
      </c>
      <c r="BH32" s="90" t="s">
        <v>104</v>
      </c>
      <c r="BI32" s="40">
        <v>1</v>
      </c>
      <c r="BJ32" s="40">
        <v>1</v>
      </c>
      <c r="BK32" s="185">
        <f t="shared" si="16"/>
        <v>2</v>
      </c>
      <c r="BL32" s="186">
        <f t="shared" si="17"/>
        <v>0.66666666666666663</v>
      </c>
      <c r="BM32" s="117">
        <v>0</v>
      </c>
      <c r="BN32" s="90" t="s">
        <v>105</v>
      </c>
      <c r="BO32" s="185">
        <f t="shared" si="18"/>
        <v>0</v>
      </c>
      <c r="BP32" s="186">
        <f t="shared" si="19"/>
        <v>0</v>
      </c>
      <c r="BQ32" s="117">
        <v>1</v>
      </c>
      <c r="BR32" s="185">
        <f t="shared" si="20"/>
        <v>1</v>
      </c>
      <c r="BS32" s="186">
        <f t="shared" si="21"/>
        <v>1</v>
      </c>
      <c r="BT32" s="117">
        <v>1</v>
      </c>
      <c r="BU32" s="117">
        <v>1</v>
      </c>
      <c r="BV32" s="185">
        <f t="shared" si="22"/>
        <v>2</v>
      </c>
      <c r="BW32" s="186">
        <f t="shared" si="23"/>
        <v>1</v>
      </c>
      <c r="BX32" s="117">
        <v>1</v>
      </c>
      <c r="BY32" s="117">
        <v>1</v>
      </c>
      <c r="BZ32" s="117">
        <v>1</v>
      </c>
      <c r="CA32" s="117">
        <v>0</v>
      </c>
      <c r="CB32" s="89" t="s">
        <v>103</v>
      </c>
      <c r="CC32" s="117">
        <v>1</v>
      </c>
      <c r="CD32" s="117">
        <v>1</v>
      </c>
      <c r="CE32" s="185">
        <f t="shared" si="24"/>
        <v>5</v>
      </c>
      <c r="CF32" s="186">
        <f t="shared" si="25"/>
        <v>0.83333333333333337</v>
      </c>
      <c r="CG32" s="117">
        <v>1</v>
      </c>
      <c r="CH32" s="117">
        <v>0.5</v>
      </c>
      <c r="CI32" s="117">
        <v>0.5</v>
      </c>
      <c r="CJ32" s="185">
        <f t="shared" si="30"/>
        <v>2</v>
      </c>
      <c r="CK32" s="186">
        <f t="shared" si="31"/>
        <v>0.66666666666666663</v>
      </c>
      <c r="CL32" s="188">
        <v>47.5</v>
      </c>
      <c r="CM32" s="107">
        <f t="shared" si="32"/>
        <v>0.87962962962962965</v>
      </c>
      <c r="CN32" s="104" t="s">
        <v>199</v>
      </c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</row>
    <row r="33" spans="1:172" s="14" customFormat="1" ht="17.25" customHeight="1" thickTop="1" thickBot="1">
      <c r="A33" s="7"/>
      <c r="B33" s="22"/>
      <c r="C33" s="104" t="s">
        <v>190</v>
      </c>
      <c r="D33" s="27"/>
      <c r="E33" s="158">
        <v>1</v>
      </c>
      <c r="F33" s="158">
        <v>1</v>
      </c>
      <c r="G33" s="158">
        <v>1</v>
      </c>
      <c r="H33" s="158">
        <v>1</v>
      </c>
      <c r="I33" s="158">
        <v>1</v>
      </c>
      <c r="J33" s="159">
        <v>1</v>
      </c>
      <c r="K33" s="160">
        <v>1</v>
      </c>
      <c r="L33" s="159">
        <v>1</v>
      </c>
      <c r="M33" s="159">
        <v>1</v>
      </c>
      <c r="N33" s="159">
        <v>1</v>
      </c>
      <c r="O33" s="159">
        <v>1</v>
      </c>
      <c r="P33" s="185">
        <f t="shared" si="0"/>
        <v>11</v>
      </c>
      <c r="Q33" s="186">
        <f t="shared" si="1"/>
        <v>1</v>
      </c>
      <c r="R33" s="40">
        <v>1</v>
      </c>
      <c r="S33" s="40">
        <v>0</v>
      </c>
      <c r="T33" s="40">
        <v>1</v>
      </c>
      <c r="U33" s="185">
        <f t="shared" si="2"/>
        <v>2</v>
      </c>
      <c r="V33" s="186">
        <f t="shared" si="3"/>
        <v>0.66666666666666663</v>
      </c>
      <c r="W33" s="84">
        <v>1</v>
      </c>
      <c r="X33" s="40">
        <v>1</v>
      </c>
      <c r="Y33" s="40">
        <v>1</v>
      </c>
      <c r="Z33" s="40">
        <v>1</v>
      </c>
      <c r="AA33" s="40">
        <v>1</v>
      </c>
      <c r="AB33" s="40">
        <v>1</v>
      </c>
      <c r="AC33" s="40">
        <v>1</v>
      </c>
      <c r="AD33" s="40">
        <v>1</v>
      </c>
      <c r="AE33" s="40">
        <v>1</v>
      </c>
      <c r="AF33" s="185">
        <f t="shared" si="4"/>
        <v>9</v>
      </c>
      <c r="AG33" s="186">
        <f t="shared" si="5"/>
        <v>1</v>
      </c>
      <c r="AH33" s="40">
        <v>1</v>
      </c>
      <c r="AI33" s="40">
        <v>1</v>
      </c>
      <c r="AJ33" s="185">
        <f t="shared" si="6"/>
        <v>2</v>
      </c>
      <c r="AK33" s="186">
        <f t="shared" si="7"/>
        <v>1</v>
      </c>
      <c r="AL33" s="86">
        <v>1</v>
      </c>
      <c r="AM33" s="40">
        <v>0</v>
      </c>
      <c r="AN33" s="40">
        <v>1</v>
      </c>
      <c r="AO33" s="185">
        <f t="shared" si="8"/>
        <v>2</v>
      </c>
      <c r="AP33" s="186">
        <f t="shared" si="9"/>
        <v>0.66666666666666663</v>
      </c>
      <c r="AQ33" s="87">
        <v>1</v>
      </c>
      <c r="AR33" s="86">
        <v>1</v>
      </c>
      <c r="AS33" s="185">
        <f t="shared" si="10"/>
        <v>2</v>
      </c>
      <c r="AT33" s="186">
        <f t="shared" si="11"/>
        <v>1</v>
      </c>
      <c r="AU33" s="40">
        <v>1</v>
      </c>
      <c r="AV33" s="40">
        <v>1</v>
      </c>
      <c r="AW33" s="40">
        <v>1</v>
      </c>
      <c r="AX33" s="40">
        <v>0</v>
      </c>
      <c r="AY33" s="40">
        <v>0.5</v>
      </c>
      <c r="AZ33" s="40">
        <v>1</v>
      </c>
      <c r="BA33" s="185">
        <f t="shared" si="12"/>
        <v>4.5</v>
      </c>
      <c r="BB33" s="186">
        <f t="shared" si="13"/>
        <v>0.75</v>
      </c>
      <c r="BC33" s="40">
        <v>1</v>
      </c>
      <c r="BD33" s="40">
        <v>1</v>
      </c>
      <c r="BE33" s="185">
        <f t="shared" si="14"/>
        <v>2</v>
      </c>
      <c r="BF33" s="186">
        <f t="shared" si="15"/>
        <v>1</v>
      </c>
      <c r="BG33" s="119">
        <v>1</v>
      </c>
      <c r="BH33" s="90" t="s">
        <v>104</v>
      </c>
      <c r="BI33" s="40">
        <v>1</v>
      </c>
      <c r="BJ33" s="40">
        <v>0</v>
      </c>
      <c r="BK33" s="185">
        <f t="shared" si="16"/>
        <v>2</v>
      </c>
      <c r="BL33" s="186">
        <f t="shared" si="17"/>
        <v>0.66666666666666663</v>
      </c>
      <c r="BM33" s="117">
        <v>1</v>
      </c>
      <c r="BN33" s="90" t="s">
        <v>104</v>
      </c>
      <c r="BO33" s="185">
        <f t="shared" si="18"/>
        <v>1</v>
      </c>
      <c r="BP33" s="186">
        <f t="shared" si="19"/>
        <v>1</v>
      </c>
      <c r="BQ33" s="117">
        <v>1</v>
      </c>
      <c r="BR33" s="185">
        <f t="shared" si="20"/>
        <v>1</v>
      </c>
      <c r="BS33" s="186">
        <f t="shared" si="21"/>
        <v>1</v>
      </c>
      <c r="BT33" s="117">
        <v>1</v>
      </c>
      <c r="BU33" s="117">
        <v>1</v>
      </c>
      <c r="BV33" s="185">
        <f t="shared" si="22"/>
        <v>2</v>
      </c>
      <c r="BW33" s="186">
        <f t="shared" si="23"/>
        <v>1</v>
      </c>
      <c r="BX33" s="117">
        <v>1</v>
      </c>
      <c r="BY33" s="117">
        <v>1</v>
      </c>
      <c r="BZ33" s="117">
        <v>1</v>
      </c>
      <c r="CA33" s="117">
        <v>0</v>
      </c>
      <c r="CB33" s="89" t="s">
        <v>103</v>
      </c>
      <c r="CC33" s="117">
        <v>0</v>
      </c>
      <c r="CD33" s="117">
        <v>1</v>
      </c>
      <c r="CE33" s="185">
        <f t="shared" si="24"/>
        <v>4</v>
      </c>
      <c r="CF33" s="186">
        <f t="shared" si="25"/>
        <v>0.66666666666666663</v>
      </c>
      <c r="CG33" s="117">
        <v>1</v>
      </c>
      <c r="CH33" s="117">
        <v>1</v>
      </c>
      <c r="CI33" s="117">
        <v>0.5</v>
      </c>
      <c r="CJ33" s="185">
        <f t="shared" si="30"/>
        <v>2.5</v>
      </c>
      <c r="CK33" s="186">
        <f t="shared" si="31"/>
        <v>0.83333333333333337</v>
      </c>
      <c r="CL33" s="188">
        <f t="shared" ref="CL33:CL80" si="33">SUM(CJ33,CE33,BV33,BR33,BO33,BK33,BA33,BE33,AS33,AJ33,AF33,AO33,U33,P33)</f>
        <v>47</v>
      </c>
      <c r="CM33" s="107">
        <f t="shared" si="32"/>
        <v>0.87037037037037035</v>
      </c>
      <c r="CN33" s="104" t="s">
        <v>190</v>
      </c>
    </row>
    <row r="34" spans="1:172" s="14" customFormat="1" ht="18.75" customHeight="1" thickTop="1" thickBot="1">
      <c r="A34" s="2"/>
      <c r="B34" s="23"/>
      <c r="C34" s="104" t="s">
        <v>198</v>
      </c>
      <c r="D34" s="27"/>
      <c r="E34" s="158">
        <v>1</v>
      </c>
      <c r="F34" s="158">
        <v>1</v>
      </c>
      <c r="G34" s="158">
        <v>1</v>
      </c>
      <c r="H34" s="158">
        <v>1</v>
      </c>
      <c r="I34" s="158">
        <v>1</v>
      </c>
      <c r="J34" s="159">
        <v>1</v>
      </c>
      <c r="K34" s="160">
        <v>1</v>
      </c>
      <c r="L34" s="159">
        <v>1</v>
      </c>
      <c r="M34" s="159">
        <v>1</v>
      </c>
      <c r="N34" s="159">
        <v>1</v>
      </c>
      <c r="O34" s="159">
        <v>1</v>
      </c>
      <c r="P34" s="185">
        <f t="shared" si="0"/>
        <v>11</v>
      </c>
      <c r="Q34" s="186">
        <f t="shared" si="1"/>
        <v>1</v>
      </c>
      <c r="R34" s="40">
        <v>1</v>
      </c>
      <c r="S34" s="40">
        <v>1</v>
      </c>
      <c r="T34" s="40">
        <v>1</v>
      </c>
      <c r="U34" s="185">
        <f t="shared" si="2"/>
        <v>3</v>
      </c>
      <c r="V34" s="186">
        <f t="shared" si="3"/>
        <v>1</v>
      </c>
      <c r="W34" s="84">
        <v>1</v>
      </c>
      <c r="X34" s="40">
        <v>1</v>
      </c>
      <c r="Y34" s="40">
        <v>1</v>
      </c>
      <c r="Z34" s="40">
        <v>1</v>
      </c>
      <c r="AA34" s="40">
        <v>1</v>
      </c>
      <c r="AB34" s="40">
        <v>1</v>
      </c>
      <c r="AC34" s="40">
        <v>1</v>
      </c>
      <c r="AD34" s="40">
        <v>1</v>
      </c>
      <c r="AE34" s="40">
        <v>1</v>
      </c>
      <c r="AF34" s="185">
        <f t="shared" si="4"/>
        <v>9</v>
      </c>
      <c r="AG34" s="186">
        <f t="shared" si="5"/>
        <v>1</v>
      </c>
      <c r="AH34" s="40">
        <v>1</v>
      </c>
      <c r="AI34" s="40">
        <v>1</v>
      </c>
      <c r="AJ34" s="185">
        <f t="shared" si="6"/>
        <v>2</v>
      </c>
      <c r="AK34" s="186">
        <f t="shared" si="7"/>
        <v>1</v>
      </c>
      <c r="AL34" s="86">
        <v>0</v>
      </c>
      <c r="AM34" s="40">
        <v>0</v>
      </c>
      <c r="AN34" s="40">
        <v>0</v>
      </c>
      <c r="AO34" s="185">
        <f t="shared" si="8"/>
        <v>0</v>
      </c>
      <c r="AP34" s="186">
        <f t="shared" si="9"/>
        <v>0</v>
      </c>
      <c r="AQ34" s="86">
        <v>1</v>
      </c>
      <c r="AR34" s="86">
        <v>1</v>
      </c>
      <c r="AS34" s="185">
        <f t="shared" si="10"/>
        <v>2</v>
      </c>
      <c r="AT34" s="186">
        <f t="shared" si="11"/>
        <v>1</v>
      </c>
      <c r="AU34" s="86">
        <v>1</v>
      </c>
      <c r="AV34" s="86">
        <v>1</v>
      </c>
      <c r="AW34" s="40">
        <v>0</v>
      </c>
      <c r="AX34" s="40">
        <v>0</v>
      </c>
      <c r="AY34" s="40">
        <v>1</v>
      </c>
      <c r="AZ34" s="40">
        <v>0</v>
      </c>
      <c r="BA34" s="185">
        <f t="shared" si="12"/>
        <v>3</v>
      </c>
      <c r="BB34" s="186">
        <f t="shared" si="13"/>
        <v>0.5</v>
      </c>
      <c r="BC34" s="40">
        <v>1</v>
      </c>
      <c r="BD34" s="40">
        <v>1</v>
      </c>
      <c r="BE34" s="185">
        <f t="shared" si="14"/>
        <v>2</v>
      </c>
      <c r="BF34" s="186">
        <f t="shared" si="15"/>
        <v>1</v>
      </c>
      <c r="BG34" s="40">
        <v>1</v>
      </c>
      <c r="BH34" s="90" t="s">
        <v>104</v>
      </c>
      <c r="BI34" s="40">
        <v>0</v>
      </c>
      <c r="BJ34" s="40">
        <v>1</v>
      </c>
      <c r="BK34" s="185">
        <f t="shared" si="16"/>
        <v>2</v>
      </c>
      <c r="BL34" s="186">
        <f t="shared" si="17"/>
        <v>0.66666666666666663</v>
      </c>
      <c r="BM34" s="117">
        <v>1</v>
      </c>
      <c r="BN34" s="90" t="s">
        <v>104</v>
      </c>
      <c r="BO34" s="185">
        <f t="shared" si="18"/>
        <v>1</v>
      </c>
      <c r="BP34" s="186">
        <f t="shared" si="19"/>
        <v>1</v>
      </c>
      <c r="BQ34" s="117">
        <v>1</v>
      </c>
      <c r="BR34" s="185">
        <f t="shared" si="20"/>
        <v>1</v>
      </c>
      <c r="BS34" s="186">
        <f t="shared" si="21"/>
        <v>1</v>
      </c>
      <c r="BT34" s="117">
        <v>1</v>
      </c>
      <c r="BU34" s="117">
        <v>1</v>
      </c>
      <c r="BV34" s="185">
        <f t="shared" si="22"/>
        <v>2</v>
      </c>
      <c r="BW34" s="186">
        <f t="shared" si="23"/>
        <v>1</v>
      </c>
      <c r="BX34" s="117">
        <v>1</v>
      </c>
      <c r="BY34" s="117">
        <v>1</v>
      </c>
      <c r="BZ34" s="117">
        <v>1</v>
      </c>
      <c r="CA34" s="117">
        <v>1</v>
      </c>
      <c r="CB34" s="89" t="s">
        <v>103</v>
      </c>
      <c r="CC34" s="117">
        <v>1</v>
      </c>
      <c r="CD34" s="117">
        <v>1</v>
      </c>
      <c r="CE34" s="185">
        <f t="shared" si="24"/>
        <v>6</v>
      </c>
      <c r="CF34" s="186">
        <f t="shared" si="25"/>
        <v>1</v>
      </c>
      <c r="CG34" s="117">
        <v>1</v>
      </c>
      <c r="CH34" s="117">
        <v>1</v>
      </c>
      <c r="CI34" s="117">
        <v>1</v>
      </c>
      <c r="CJ34" s="185">
        <f t="shared" si="30"/>
        <v>3</v>
      </c>
      <c r="CK34" s="186">
        <f t="shared" si="31"/>
        <v>1</v>
      </c>
      <c r="CL34" s="188">
        <f t="shared" si="33"/>
        <v>47</v>
      </c>
      <c r="CM34" s="107">
        <f t="shared" si="32"/>
        <v>0.87037037037037035</v>
      </c>
      <c r="CN34" s="104" t="s">
        <v>198</v>
      </c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</row>
    <row r="35" spans="1:172" s="14" customFormat="1" ht="20.25" customHeight="1" thickTop="1" thickBot="1">
      <c r="A35" s="7"/>
      <c r="B35" s="22"/>
      <c r="C35" s="110" t="s">
        <v>218</v>
      </c>
      <c r="D35" s="27"/>
      <c r="E35" s="161">
        <v>1</v>
      </c>
      <c r="F35" s="161">
        <v>1</v>
      </c>
      <c r="G35" s="161">
        <v>1</v>
      </c>
      <c r="H35" s="161">
        <v>1</v>
      </c>
      <c r="I35" s="161">
        <v>1</v>
      </c>
      <c r="J35" s="161">
        <v>1</v>
      </c>
      <c r="K35" s="161">
        <v>1</v>
      </c>
      <c r="L35" s="161">
        <v>1</v>
      </c>
      <c r="M35" s="161">
        <v>1</v>
      </c>
      <c r="N35" s="161">
        <v>1</v>
      </c>
      <c r="O35" s="161">
        <v>1</v>
      </c>
      <c r="P35" s="185">
        <f t="shared" si="0"/>
        <v>11</v>
      </c>
      <c r="Q35" s="186">
        <f t="shared" si="1"/>
        <v>1</v>
      </c>
      <c r="R35" s="117">
        <v>1</v>
      </c>
      <c r="S35" s="117">
        <v>1</v>
      </c>
      <c r="T35" s="117">
        <v>1</v>
      </c>
      <c r="U35" s="185">
        <f t="shared" si="2"/>
        <v>3</v>
      </c>
      <c r="V35" s="186">
        <f t="shared" si="3"/>
        <v>1</v>
      </c>
      <c r="W35" s="117">
        <v>1</v>
      </c>
      <c r="X35" s="117">
        <v>1</v>
      </c>
      <c r="Y35" s="117">
        <v>1</v>
      </c>
      <c r="Z35" s="117">
        <v>1</v>
      </c>
      <c r="AA35" s="117">
        <v>1</v>
      </c>
      <c r="AB35" s="117">
        <v>1</v>
      </c>
      <c r="AC35" s="117">
        <v>1</v>
      </c>
      <c r="AD35" s="117">
        <v>0</v>
      </c>
      <c r="AE35" s="117">
        <v>1</v>
      </c>
      <c r="AF35" s="185">
        <f t="shared" si="4"/>
        <v>8</v>
      </c>
      <c r="AG35" s="186">
        <f t="shared" si="5"/>
        <v>0.88888888888888884</v>
      </c>
      <c r="AH35" s="117">
        <v>1</v>
      </c>
      <c r="AI35" s="117">
        <v>1</v>
      </c>
      <c r="AJ35" s="185">
        <f t="shared" si="6"/>
        <v>2</v>
      </c>
      <c r="AK35" s="186">
        <f t="shared" si="7"/>
        <v>1</v>
      </c>
      <c r="AL35" s="117">
        <v>1</v>
      </c>
      <c r="AM35" s="117">
        <v>0</v>
      </c>
      <c r="AN35" s="117">
        <v>0</v>
      </c>
      <c r="AO35" s="185">
        <f t="shared" si="8"/>
        <v>1</v>
      </c>
      <c r="AP35" s="186">
        <f t="shared" si="9"/>
        <v>0.33333333333333331</v>
      </c>
      <c r="AQ35" s="117">
        <v>1</v>
      </c>
      <c r="AR35" s="117">
        <v>0.5</v>
      </c>
      <c r="AS35" s="185">
        <f t="shared" si="10"/>
        <v>1.5</v>
      </c>
      <c r="AT35" s="186">
        <f t="shared" si="11"/>
        <v>0.75</v>
      </c>
      <c r="AU35" s="117">
        <v>1</v>
      </c>
      <c r="AV35" s="117">
        <v>1</v>
      </c>
      <c r="AW35" s="117">
        <v>1</v>
      </c>
      <c r="AX35" s="117">
        <v>0</v>
      </c>
      <c r="AY35" s="117">
        <v>0.5</v>
      </c>
      <c r="AZ35" s="117">
        <v>1</v>
      </c>
      <c r="BA35" s="185">
        <f t="shared" si="12"/>
        <v>4.5</v>
      </c>
      <c r="BB35" s="186">
        <f t="shared" si="13"/>
        <v>0.75</v>
      </c>
      <c r="BC35" s="126">
        <v>1</v>
      </c>
      <c r="BD35" s="126">
        <v>1</v>
      </c>
      <c r="BE35" s="185">
        <f t="shared" si="14"/>
        <v>2</v>
      </c>
      <c r="BF35" s="186">
        <f t="shared" si="15"/>
        <v>1</v>
      </c>
      <c r="BG35" s="117">
        <v>1</v>
      </c>
      <c r="BH35" s="90" t="s">
        <v>104</v>
      </c>
      <c r="BI35" s="117">
        <v>0</v>
      </c>
      <c r="BJ35" s="117">
        <v>1</v>
      </c>
      <c r="BK35" s="185">
        <f t="shared" si="16"/>
        <v>2</v>
      </c>
      <c r="BL35" s="186">
        <f t="shared" si="17"/>
        <v>0.66666666666666663</v>
      </c>
      <c r="BM35" s="117">
        <v>1</v>
      </c>
      <c r="BN35" s="90" t="s">
        <v>104</v>
      </c>
      <c r="BO35" s="185">
        <f t="shared" si="18"/>
        <v>1</v>
      </c>
      <c r="BP35" s="186">
        <f t="shared" si="19"/>
        <v>1</v>
      </c>
      <c r="BQ35" s="117">
        <v>1</v>
      </c>
      <c r="BR35" s="185">
        <f t="shared" si="20"/>
        <v>1</v>
      </c>
      <c r="BS35" s="186">
        <f t="shared" si="21"/>
        <v>1</v>
      </c>
      <c r="BT35" s="117">
        <v>1</v>
      </c>
      <c r="BU35" s="117">
        <v>1</v>
      </c>
      <c r="BV35" s="185">
        <f t="shared" si="22"/>
        <v>2</v>
      </c>
      <c r="BW35" s="186">
        <f t="shared" si="23"/>
        <v>1</v>
      </c>
      <c r="BX35" s="117">
        <v>1</v>
      </c>
      <c r="BY35" s="117">
        <v>1</v>
      </c>
      <c r="BZ35" s="117">
        <v>1</v>
      </c>
      <c r="CA35" s="117">
        <v>1</v>
      </c>
      <c r="CB35" s="145" t="s">
        <v>103</v>
      </c>
      <c r="CC35" s="117">
        <v>1</v>
      </c>
      <c r="CD35" s="117">
        <v>1</v>
      </c>
      <c r="CE35" s="185">
        <f t="shared" si="24"/>
        <v>6</v>
      </c>
      <c r="CF35" s="186">
        <f t="shared" si="25"/>
        <v>1</v>
      </c>
      <c r="CG35" s="117">
        <v>1</v>
      </c>
      <c r="CH35" s="117">
        <v>1</v>
      </c>
      <c r="CI35" s="117">
        <v>0</v>
      </c>
      <c r="CJ35" s="185">
        <f t="shared" si="30"/>
        <v>2</v>
      </c>
      <c r="CK35" s="186">
        <f t="shared" si="31"/>
        <v>0.66666666666666663</v>
      </c>
      <c r="CL35" s="188">
        <f t="shared" si="33"/>
        <v>47</v>
      </c>
      <c r="CM35" s="107">
        <f t="shared" si="32"/>
        <v>0.87037037037037035</v>
      </c>
      <c r="CN35" s="110" t="s">
        <v>218</v>
      </c>
    </row>
    <row r="36" spans="1:172" s="14" customFormat="1" ht="18.75" customHeight="1" thickTop="1" thickBot="1">
      <c r="A36" s="2"/>
      <c r="B36" s="23"/>
      <c r="C36" s="104" t="s">
        <v>168</v>
      </c>
      <c r="D36" s="27"/>
      <c r="E36" s="191">
        <v>1</v>
      </c>
      <c r="F36" s="191">
        <v>1</v>
      </c>
      <c r="G36" s="191">
        <v>1</v>
      </c>
      <c r="H36" s="191">
        <v>1</v>
      </c>
      <c r="I36" s="191">
        <v>1</v>
      </c>
      <c r="J36" s="192">
        <v>1</v>
      </c>
      <c r="K36" s="193">
        <v>1</v>
      </c>
      <c r="L36" s="192">
        <v>1</v>
      </c>
      <c r="M36" s="192">
        <v>1</v>
      </c>
      <c r="N36" s="192">
        <v>1</v>
      </c>
      <c r="O36" s="192">
        <v>1</v>
      </c>
      <c r="P36" s="185">
        <f t="shared" si="0"/>
        <v>11</v>
      </c>
      <c r="Q36" s="186">
        <f t="shared" si="1"/>
        <v>1</v>
      </c>
      <c r="R36" s="195">
        <v>1</v>
      </c>
      <c r="S36" s="195">
        <v>1</v>
      </c>
      <c r="T36" s="195">
        <v>1</v>
      </c>
      <c r="U36" s="185">
        <f t="shared" si="2"/>
        <v>3</v>
      </c>
      <c r="V36" s="186">
        <f t="shared" si="3"/>
        <v>1</v>
      </c>
      <c r="W36" s="195">
        <v>1</v>
      </c>
      <c r="X36" s="195">
        <v>0.5</v>
      </c>
      <c r="Y36" s="195">
        <v>1</v>
      </c>
      <c r="Z36" s="195">
        <v>1</v>
      </c>
      <c r="AA36" s="195">
        <v>1</v>
      </c>
      <c r="AB36" s="195">
        <v>1</v>
      </c>
      <c r="AC36" s="195">
        <v>0</v>
      </c>
      <c r="AD36" s="195">
        <v>0</v>
      </c>
      <c r="AE36" s="195">
        <v>1</v>
      </c>
      <c r="AF36" s="185">
        <f t="shared" si="4"/>
        <v>6.5</v>
      </c>
      <c r="AG36" s="186">
        <f t="shared" si="5"/>
        <v>0.72222222222222221</v>
      </c>
      <c r="AH36" s="195">
        <v>1</v>
      </c>
      <c r="AI36" s="195">
        <v>1</v>
      </c>
      <c r="AJ36" s="185">
        <f t="shared" si="6"/>
        <v>2</v>
      </c>
      <c r="AK36" s="186">
        <f t="shared" si="7"/>
        <v>1</v>
      </c>
      <c r="AL36" s="195">
        <v>1</v>
      </c>
      <c r="AM36" s="195">
        <v>0</v>
      </c>
      <c r="AN36" s="195">
        <v>0</v>
      </c>
      <c r="AO36" s="185">
        <f t="shared" si="8"/>
        <v>1</v>
      </c>
      <c r="AP36" s="186">
        <f t="shared" si="9"/>
        <v>0.33333333333333331</v>
      </c>
      <c r="AQ36" s="195">
        <v>1</v>
      </c>
      <c r="AR36" s="195">
        <v>1</v>
      </c>
      <c r="AS36" s="185">
        <f t="shared" si="10"/>
        <v>2</v>
      </c>
      <c r="AT36" s="186">
        <f t="shared" si="11"/>
        <v>1</v>
      </c>
      <c r="AU36" s="195">
        <v>1</v>
      </c>
      <c r="AV36" s="195">
        <v>1</v>
      </c>
      <c r="AW36" s="195">
        <v>1</v>
      </c>
      <c r="AX36" s="195">
        <v>1</v>
      </c>
      <c r="AY36" s="195">
        <v>1</v>
      </c>
      <c r="AZ36" s="195">
        <v>0</v>
      </c>
      <c r="BA36" s="185">
        <f t="shared" si="12"/>
        <v>5</v>
      </c>
      <c r="BB36" s="186">
        <f t="shared" si="13"/>
        <v>0.83333333333333337</v>
      </c>
      <c r="BC36" s="195">
        <v>1</v>
      </c>
      <c r="BD36" s="195">
        <v>1</v>
      </c>
      <c r="BE36" s="185">
        <f t="shared" si="14"/>
        <v>2</v>
      </c>
      <c r="BF36" s="186">
        <f t="shared" si="15"/>
        <v>1</v>
      </c>
      <c r="BG36" s="195">
        <v>1</v>
      </c>
      <c r="BH36" s="143" t="s">
        <v>104</v>
      </c>
      <c r="BI36" s="195">
        <v>1</v>
      </c>
      <c r="BJ36" s="195">
        <v>0</v>
      </c>
      <c r="BK36" s="185">
        <f t="shared" si="16"/>
        <v>2</v>
      </c>
      <c r="BL36" s="186">
        <f t="shared" si="17"/>
        <v>0.66666666666666663</v>
      </c>
      <c r="BM36" s="117">
        <v>1</v>
      </c>
      <c r="BN36" s="143" t="s">
        <v>104</v>
      </c>
      <c r="BO36" s="185">
        <f t="shared" si="18"/>
        <v>1</v>
      </c>
      <c r="BP36" s="186">
        <f t="shared" si="19"/>
        <v>1</v>
      </c>
      <c r="BQ36" s="117">
        <v>1</v>
      </c>
      <c r="BR36" s="185">
        <f t="shared" si="20"/>
        <v>1</v>
      </c>
      <c r="BS36" s="186">
        <f t="shared" si="21"/>
        <v>1</v>
      </c>
      <c r="BT36" s="117">
        <v>1</v>
      </c>
      <c r="BU36" s="117">
        <v>1</v>
      </c>
      <c r="BV36" s="185">
        <f t="shared" si="22"/>
        <v>2</v>
      </c>
      <c r="BW36" s="186">
        <f t="shared" si="23"/>
        <v>1</v>
      </c>
      <c r="BX36" s="117">
        <v>1</v>
      </c>
      <c r="BY36" s="117">
        <v>1</v>
      </c>
      <c r="BZ36" s="117">
        <v>1</v>
      </c>
      <c r="CA36" s="117">
        <v>1</v>
      </c>
      <c r="CB36" s="198" t="s">
        <v>104</v>
      </c>
      <c r="CC36" s="117">
        <v>0</v>
      </c>
      <c r="CD36" s="117">
        <v>1</v>
      </c>
      <c r="CE36" s="185">
        <f t="shared" si="24"/>
        <v>5</v>
      </c>
      <c r="CF36" s="186">
        <f t="shared" si="25"/>
        <v>0.83333333333333337</v>
      </c>
      <c r="CG36" s="117">
        <v>1</v>
      </c>
      <c r="CH36" s="117">
        <v>1</v>
      </c>
      <c r="CI36" s="117">
        <v>1</v>
      </c>
      <c r="CJ36" s="185">
        <f t="shared" si="30"/>
        <v>3</v>
      </c>
      <c r="CK36" s="186">
        <f t="shared" si="31"/>
        <v>1</v>
      </c>
      <c r="CL36" s="188">
        <f t="shared" si="33"/>
        <v>46.5</v>
      </c>
      <c r="CM36" s="107">
        <f t="shared" si="32"/>
        <v>0.86111111111111116</v>
      </c>
      <c r="CN36" s="104" t="s">
        <v>168</v>
      </c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</row>
    <row r="37" spans="1:172" s="14" customFormat="1" ht="18.75" customHeight="1" thickTop="1" thickBot="1">
      <c r="A37" s="2"/>
      <c r="B37" s="23"/>
      <c r="C37" s="104" t="s">
        <v>209</v>
      </c>
      <c r="D37" s="27"/>
      <c r="E37" s="179">
        <v>1</v>
      </c>
      <c r="F37" s="179">
        <v>1</v>
      </c>
      <c r="G37" s="179">
        <v>1</v>
      </c>
      <c r="H37" s="179">
        <v>1</v>
      </c>
      <c r="I37" s="179">
        <v>1</v>
      </c>
      <c r="J37" s="179">
        <v>1</v>
      </c>
      <c r="K37" s="179">
        <v>1</v>
      </c>
      <c r="L37" s="179">
        <v>1</v>
      </c>
      <c r="M37" s="179">
        <v>1</v>
      </c>
      <c r="N37" s="179">
        <v>1</v>
      </c>
      <c r="O37" s="194">
        <v>1</v>
      </c>
      <c r="P37" s="185">
        <f t="shared" si="0"/>
        <v>11</v>
      </c>
      <c r="Q37" s="186">
        <f t="shared" si="1"/>
        <v>1</v>
      </c>
      <c r="R37" s="28">
        <v>1</v>
      </c>
      <c r="S37" s="14">
        <v>1</v>
      </c>
      <c r="T37" s="28">
        <v>1</v>
      </c>
      <c r="U37" s="185">
        <f t="shared" si="2"/>
        <v>3</v>
      </c>
      <c r="V37" s="186">
        <f t="shared" si="3"/>
        <v>1</v>
      </c>
      <c r="W37" s="14">
        <v>1</v>
      </c>
      <c r="X37" s="28">
        <v>0</v>
      </c>
      <c r="Y37" s="14">
        <v>1</v>
      </c>
      <c r="Z37" s="14">
        <v>1</v>
      </c>
      <c r="AA37" s="14">
        <v>1</v>
      </c>
      <c r="AB37" s="28">
        <v>1</v>
      </c>
      <c r="AC37" s="14">
        <v>1</v>
      </c>
      <c r="AD37" s="28">
        <v>1</v>
      </c>
      <c r="AE37" s="28">
        <v>1</v>
      </c>
      <c r="AF37" s="185">
        <f t="shared" si="4"/>
        <v>8</v>
      </c>
      <c r="AG37" s="186">
        <f t="shared" si="5"/>
        <v>0.88888888888888884</v>
      </c>
      <c r="AH37" s="28">
        <v>1</v>
      </c>
      <c r="AI37" s="28">
        <v>1</v>
      </c>
      <c r="AJ37" s="185">
        <f t="shared" si="6"/>
        <v>2</v>
      </c>
      <c r="AK37" s="186">
        <f t="shared" si="7"/>
        <v>1</v>
      </c>
      <c r="AL37" s="28">
        <v>0</v>
      </c>
      <c r="AM37" s="28">
        <v>0</v>
      </c>
      <c r="AN37" s="28">
        <v>0</v>
      </c>
      <c r="AO37" s="185">
        <f t="shared" si="8"/>
        <v>0</v>
      </c>
      <c r="AP37" s="186">
        <f t="shared" si="9"/>
        <v>0</v>
      </c>
      <c r="AQ37" s="14">
        <v>1</v>
      </c>
      <c r="AR37" s="14">
        <v>1</v>
      </c>
      <c r="AS37" s="185">
        <f t="shared" si="10"/>
        <v>2</v>
      </c>
      <c r="AT37" s="186">
        <f t="shared" si="11"/>
        <v>1</v>
      </c>
      <c r="AU37" s="14">
        <v>1</v>
      </c>
      <c r="AV37" s="14">
        <v>1</v>
      </c>
      <c r="AW37" s="28">
        <v>0.5</v>
      </c>
      <c r="AX37" s="14">
        <v>1</v>
      </c>
      <c r="AY37" s="14">
        <v>1</v>
      </c>
      <c r="AZ37" s="14">
        <v>1</v>
      </c>
      <c r="BA37" s="185">
        <f t="shared" si="12"/>
        <v>5.5</v>
      </c>
      <c r="BB37" s="186">
        <f t="shared" si="13"/>
        <v>0.91666666666666663</v>
      </c>
      <c r="BC37" s="14">
        <v>1</v>
      </c>
      <c r="BD37" s="14">
        <v>1</v>
      </c>
      <c r="BE37" s="185">
        <f t="shared" si="14"/>
        <v>2</v>
      </c>
      <c r="BF37" s="186">
        <f t="shared" si="15"/>
        <v>1</v>
      </c>
      <c r="BG37" s="28">
        <v>1</v>
      </c>
      <c r="BH37" s="141" t="s">
        <v>104</v>
      </c>
      <c r="BI37" s="16">
        <v>1</v>
      </c>
      <c r="BJ37" s="16">
        <v>1</v>
      </c>
      <c r="BK37" s="185">
        <f t="shared" si="16"/>
        <v>3</v>
      </c>
      <c r="BL37" s="186">
        <f t="shared" si="17"/>
        <v>1</v>
      </c>
      <c r="BM37" s="117">
        <v>1</v>
      </c>
      <c r="BN37" s="141" t="s">
        <v>104</v>
      </c>
      <c r="BO37" s="185">
        <f t="shared" si="18"/>
        <v>1</v>
      </c>
      <c r="BP37" s="186">
        <f t="shared" si="19"/>
        <v>1</v>
      </c>
      <c r="BQ37" s="117">
        <v>1</v>
      </c>
      <c r="BR37" s="185">
        <f t="shared" si="20"/>
        <v>1</v>
      </c>
      <c r="BS37" s="186">
        <f t="shared" si="21"/>
        <v>1</v>
      </c>
      <c r="BT37" s="117">
        <v>1</v>
      </c>
      <c r="BU37" s="117">
        <v>1</v>
      </c>
      <c r="BV37" s="185">
        <f t="shared" si="22"/>
        <v>2</v>
      </c>
      <c r="BW37" s="186">
        <f t="shared" si="23"/>
        <v>1</v>
      </c>
      <c r="BX37" s="117">
        <v>1</v>
      </c>
      <c r="BY37" s="117">
        <v>0</v>
      </c>
      <c r="BZ37" s="117">
        <v>1</v>
      </c>
      <c r="CA37" s="117">
        <v>0</v>
      </c>
      <c r="CB37" s="141" t="s">
        <v>104</v>
      </c>
      <c r="CC37" s="117">
        <v>0</v>
      </c>
      <c r="CD37" s="117">
        <v>1</v>
      </c>
      <c r="CE37" s="185">
        <f t="shared" si="24"/>
        <v>3</v>
      </c>
      <c r="CF37" s="186">
        <f t="shared" si="25"/>
        <v>0.5</v>
      </c>
      <c r="CG37" s="117">
        <v>1</v>
      </c>
      <c r="CH37" s="117">
        <v>1</v>
      </c>
      <c r="CI37" s="117">
        <v>1</v>
      </c>
      <c r="CJ37" s="185">
        <f t="shared" si="30"/>
        <v>3</v>
      </c>
      <c r="CK37" s="186">
        <f t="shared" si="31"/>
        <v>1</v>
      </c>
      <c r="CL37" s="188">
        <f t="shared" si="33"/>
        <v>46.5</v>
      </c>
      <c r="CM37" s="107">
        <f t="shared" si="32"/>
        <v>0.86111111111111116</v>
      </c>
      <c r="CN37" s="104" t="s">
        <v>209</v>
      </c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</row>
    <row r="38" spans="1:172" s="14" customFormat="1" ht="18.75" customHeight="1" thickTop="1" thickBot="1">
      <c r="A38" s="2"/>
      <c r="B38" s="23"/>
      <c r="C38" s="104" t="s">
        <v>201</v>
      </c>
      <c r="D38" s="27"/>
      <c r="E38" s="162">
        <v>1</v>
      </c>
      <c r="F38" s="162">
        <v>1</v>
      </c>
      <c r="G38" s="162">
        <v>1</v>
      </c>
      <c r="H38" s="162">
        <v>1</v>
      </c>
      <c r="I38" s="162">
        <v>1</v>
      </c>
      <c r="J38" s="162">
        <v>1</v>
      </c>
      <c r="K38" s="162">
        <v>1</v>
      </c>
      <c r="L38" s="162">
        <v>1</v>
      </c>
      <c r="M38" s="162">
        <v>1</v>
      </c>
      <c r="N38" s="162">
        <v>1</v>
      </c>
      <c r="O38" s="162">
        <v>1</v>
      </c>
      <c r="P38" s="185">
        <f t="shared" ref="P38:P69" si="34">SUM(E38:O38)</f>
        <v>11</v>
      </c>
      <c r="Q38" s="186">
        <f t="shared" ref="Q38:Q69" si="35">P38/11</f>
        <v>1</v>
      </c>
      <c r="R38" s="126">
        <v>1</v>
      </c>
      <c r="S38" s="126">
        <v>1</v>
      </c>
      <c r="T38" s="126">
        <v>1</v>
      </c>
      <c r="U38" s="185">
        <f t="shared" ref="U38:U69" si="36">SUM(R38:T38)</f>
        <v>3</v>
      </c>
      <c r="V38" s="186">
        <f t="shared" ref="V38:V69" si="37">U38/3</f>
        <v>1</v>
      </c>
      <c r="W38" s="120">
        <v>1</v>
      </c>
      <c r="X38" s="120">
        <v>1</v>
      </c>
      <c r="Y38" s="120">
        <v>1</v>
      </c>
      <c r="Z38" s="120">
        <v>1</v>
      </c>
      <c r="AA38" s="120">
        <v>1</v>
      </c>
      <c r="AB38" s="120">
        <v>1</v>
      </c>
      <c r="AC38" s="120">
        <v>1</v>
      </c>
      <c r="AD38" s="120">
        <v>1</v>
      </c>
      <c r="AE38" s="120">
        <v>1</v>
      </c>
      <c r="AF38" s="185">
        <f t="shared" ref="AF38:AF69" si="38">SUM(W38:AE38)</f>
        <v>9</v>
      </c>
      <c r="AG38" s="186">
        <f t="shared" ref="AG38:AG69" si="39">AF38/9</f>
        <v>1</v>
      </c>
      <c r="AH38" s="120">
        <v>1</v>
      </c>
      <c r="AI38" s="120">
        <v>0</v>
      </c>
      <c r="AJ38" s="185">
        <f t="shared" ref="AJ38:AJ69" si="40">SUM(AH38:AI38)</f>
        <v>1</v>
      </c>
      <c r="AK38" s="186">
        <f t="shared" si="7"/>
        <v>0.5</v>
      </c>
      <c r="AL38" s="126">
        <v>0</v>
      </c>
      <c r="AM38" s="126">
        <v>0</v>
      </c>
      <c r="AN38" s="126">
        <v>0</v>
      </c>
      <c r="AO38" s="185">
        <f t="shared" ref="AO38:AO69" si="41">SUM(AL38:AN38)</f>
        <v>0</v>
      </c>
      <c r="AP38" s="186">
        <f t="shared" ref="AP38:AP69" si="42">AO38/3</f>
        <v>0</v>
      </c>
      <c r="AQ38" s="120">
        <v>1</v>
      </c>
      <c r="AR38" s="120">
        <v>1</v>
      </c>
      <c r="AS38" s="185">
        <f t="shared" ref="AS38:AS69" si="43">SUM(AQ38:AR38)</f>
        <v>2</v>
      </c>
      <c r="AT38" s="186">
        <f t="shared" ref="AT38:AT69" si="44">AS38/2</f>
        <v>1</v>
      </c>
      <c r="AU38" s="120">
        <v>1</v>
      </c>
      <c r="AV38" s="120">
        <v>1</v>
      </c>
      <c r="AW38" s="120">
        <v>1</v>
      </c>
      <c r="AX38" s="120">
        <v>1</v>
      </c>
      <c r="AY38" s="120">
        <v>1</v>
      </c>
      <c r="AZ38" s="120">
        <v>1</v>
      </c>
      <c r="BA38" s="185">
        <f t="shared" ref="BA38:BA69" si="45">SUM(AU38:AZ38)</f>
        <v>6</v>
      </c>
      <c r="BB38" s="186">
        <f t="shared" ref="BB38:BB69" si="46">BA38/6</f>
        <v>1</v>
      </c>
      <c r="BC38" s="126">
        <v>1</v>
      </c>
      <c r="BD38" s="126">
        <v>1</v>
      </c>
      <c r="BE38" s="185">
        <f t="shared" ref="BE38:BE69" si="47">SUM(BC38:BD38)</f>
        <v>2</v>
      </c>
      <c r="BF38" s="186">
        <f t="shared" ref="BF38:BF69" si="48">BE38/2</f>
        <v>1</v>
      </c>
      <c r="BG38" s="120">
        <v>1</v>
      </c>
      <c r="BH38" s="90" t="s">
        <v>104</v>
      </c>
      <c r="BI38" s="120">
        <v>1</v>
      </c>
      <c r="BJ38" s="120">
        <v>0</v>
      </c>
      <c r="BK38" s="185">
        <f t="shared" ref="BK38:BK69" si="49">SUM(BG38:BJ38)</f>
        <v>2</v>
      </c>
      <c r="BL38" s="186">
        <f t="shared" ref="BL38:BL69" si="50">BK38/3</f>
        <v>0.66666666666666663</v>
      </c>
      <c r="BM38" s="117">
        <v>1</v>
      </c>
      <c r="BN38" s="90" t="s">
        <v>200</v>
      </c>
      <c r="BO38" s="185">
        <f t="shared" ref="BO38:BO69" si="51">SUM(BM38:BN38)</f>
        <v>1</v>
      </c>
      <c r="BP38" s="186">
        <f t="shared" ref="BP38:BP69" si="52">BO38/1</f>
        <v>1</v>
      </c>
      <c r="BQ38" s="117">
        <v>0</v>
      </c>
      <c r="BR38" s="185">
        <f t="shared" ref="BR38:BR69" si="53">SUM(BQ38)</f>
        <v>0</v>
      </c>
      <c r="BS38" s="186">
        <f t="shared" ref="BS38:BS69" si="54">BR38/1</f>
        <v>0</v>
      </c>
      <c r="BT38" s="117">
        <v>1</v>
      </c>
      <c r="BU38" s="117">
        <v>1</v>
      </c>
      <c r="BV38" s="185">
        <f t="shared" ref="BV38:BV69" si="55">SUM(BT38:BU38)</f>
        <v>2</v>
      </c>
      <c r="BW38" s="186">
        <f t="shared" ref="BW38:BW69" si="56">BV38/2</f>
        <v>1</v>
      </c>
      <c r="BX38" s="117">
        <v>1</v>
      </c>
      <c r="BY38" s="117">
        <v>0</v>
      </c>
      <c r="BZ38" s="117">
        <v>1</v>
      </c>
      <c r="CA38" s="117">
        <v>0</v>
      </c>
      <c r="CB38" s="133" t="s">
        <v>103</v>
      </c>
      <c r="CC38" s="117">
        <v>1</v>
      </c>
      <c r="CD38" s="117">
        <v>1</v>
      </c>
      <c r="CE38" s="185">
        <f t="shared" ref="CE38:CE69" si="57">SUM(BX38:CD38)</f>
        <v>4</v>
      </c>
      <c r="CF38" s="186">
        <f t="shared" ref="CF38:CF69" si="58">CE38/6</f>
        <v>0.66666666666666663</v>
      </c>
      <c r="CG38" s="117">
        <v>1</v>
      </c>
      <c r="CH38" s="117">
        <v>1</v>
      </c>
      <c r="CI38" s="117">
        <v>1</v>
      </c>
      <c r="CJ38" s="185">
        <f t="shared" si="30"/>
        <v>3</v>
      </c>
      <c r="CK38" s="186">
        <f t="shared" si="31"/>
        <v>1</v>
      </c>
      <c r="CL38" s="188">
        <f t="shared" si="33"/>
        <v>46</v>
      </c>
      <c r="CM38" s="107">
        <f t="shared" si="32"/>
        <v>0.85185185185185186</v>
      </c>
      <c r="CN38" s="104" t="s">
        <v>201</v>
      </c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</row>
    <row r="39" spans="1:172" s="14" customFormat="1" ht="16.5" customHeight="1" thickTop="1" thickBot="1">
      <c r="A39" s="7"/>
      <c r="B39" s="22"/>
      <c r="C39" s="104" t="s">
        <v>160</v>
      </c>
      <c r="D39" s="6"/>
      <c r="E39" s="159">
        <v>1</v>
      </c>
      <c r="F39" s="159">
        <v>1</v>
      </c>
      <c r="G39" s="159">
        <v>1</v>
      </c>
      <c r="H39" s="159">
        <v>1</v>
      </c>
      <c r="I39" s="159">
        <v>1</v>
      </c>
      <c r="J39" s="159">
        <v>1</v>
      </c>
      <c r="K39" s="159">
        <v>1</v>
      </c>
      <c r="L39" s="159">
        <v>1</v>
      </c>
      <c r="M39" s="159">
        <v>1</v>
      </c>
      <c r="N39" s="159">
        <v>1</v>
      </c>
      <c r="O39" s="159">
        <v>1</v>
      </c>
      <c r="P39" s="185">
        <f t="shared" si="34"/>
        <v>11</v>
      </c>
      <c r="Q39" s="186">
        <f t="shared" si="35"/>
        <v>1</v>
      </c>
      <c r="R39" s="84">
        <v>1</v>
      </c>
      <c r="S39" s="84">
        <v>1</v>
      </c>
      <c r="T39" s="84">
        <v>1</v>
      </c>
      <c r="U39" s="185">
        <f t="shared" si="36"/>
        <v>3</v>
      </c>
      <c r="V39" s="186">
        <f t="shared" si="37"/>
        <v>1</v>
      </c>
      <c r="W39" s="84">
        <v>1</v>
      </c>
      <c r="X39" s="84">
        <v>1</v>
      </c>
      <c r="Y39" s="84">
        <v>1</v>
      </c>
      <c r="Z39" s="84">
        <v>1</v>
      </c>
      <c r="AA39" s="84">
        <v>1</v>
      </c>
      <c r="AB39" s="84">
        <v>1</v>
      </c>
      <c r="AC39" s="84">
        <v>0</v>
      </c>
      <c r="AD39" s="84">
        <v>0</v>
      </c>
      <c r="AE39" s="84">
        <v>1</v>
      </c>
      <c r="AF39" s="185">
        <f t="shared" si="38"/>
        <v>7</v>
      </c>
      <c r="AG39" s="186">
        <f t="shared" si="39"/>
        <v>0.77777777777777779</v>
      </c>
      <c r="AH39" s="84">
        <v>1</v>
      </c>
      <c r="AI39" s="84">
        <v>1</v>
      </c>
      <c r="AJ39" s="185">
        <f t="shared" si="40"/>
        <v>2</v>
      </c>
      <c r="AK39" s="186">
        <f t="shared" si="7"/>
        <v>1</v>
      </c>
      <c r="AL39" s="84">
        <v>1</v>
      </c>
      <c r="AM39" s="84">
        <v>0</v>
      </c>
      <c r="AN39" s="84">
        <v>0</v>
      </c>
      <c r="AO39" s="185">
        <f t="shared" si="41"/>
        <v>1</v>
      </c>
      <c r="AP39" s="186">
        <f t="shared" si="42"/>
        <v>0.33333333333333331</v>
      </c>
      <c r="AQ39" s="84">
        <v>1</v>
      </c>
      <c r="AR39" s="84">
        <v>1</v>
      </c>
      <c r="AS39" s="185">
        <f t="shared" si="43"/>
        <v>2</v>
      </c>
      <c r="AT39" s="186">
        <f t="shared" si="44"/>
        <v>1</v>
      </c>
      <c r="AU39" s="84">
        <v>1</v>
      </c>
      <c r="AV39" s="84">
        <v>1</v>
      </c>
      <c r="AW39" s="84">
        <v>1</v>
      </c>
      <c r="AX39" s="84">
        <v>0</v>
      </c>
      <c r="AY39" s="84">
        <v>1</v>
      </c>
      <c r="AZ39" s="84">
        <v>1</v>
      </c>
      <c r="BA39" s="185">
        <f t="shared" si="45"/>
        <v>5</v>
      </c>
      <c r="BB39" s="186">
        <f t="shared" si="46"/>
        <v>0.83333333333333337</v>
      </c>
      <c r="BC39" s="84">
        <v>1</v>
      </c>
      <c r="BD39" s="84">
        <v>1</v>
      </c>
      <c r="BE39" s="185">
        <f t="shared" si="47"/>
        <v>2</v>
      </c>
      <c r="BF39" s="186">
        <f t="shared" si="48"/>
        <v>1</v>
      </c>
      <c r="BG39" s="84">
        <v>1</v>
      </c>
      <c r="BH39" s="90" t="s">
        <v>104</v>
      </c>
      <c r="BI39" s="84">
        <v>0</v>
      </c>
      <c r="BJ39" s="84">
        <v>0</v>
      </c>
      <c r="BK39" s="185">
        <f t="shared" si="49"/>
        <v>1</v>
      </c>
      <c r="BL39" s="186">
        <f t="shared" si="50"/>
        <v>0.33333333333333331</v>
      </c>
      <c r="BM39" s="117">
        <v>1</v>
      </c>
      <c r="BN39" s="90" t="s">
        <v>104</v>
      </c>
      <c r="BO39" s="185">
        <f t="shared" si="51"/>
        <v>1</v>
      </c>
      <c r="BP39" s="186">
        <f t="shared" si="52"/>
        <v>1</v>
      </c>
      <c r="BQ39" s="117">
        <v>1</v>
      </c>
      <c r="BR39" s="185">
        <f t="shared" si="53"/>
        <v>1</v>
      </c>
      <c r="BS39" s="186">
        <f t="shared" si="54"/>
        <v>1</v>
      </c>
      <c r="BT39" s="117">
        <v>1</v>
      </c>
      <c r="BU39" s="117">
        <v>1</v>
      </c>
      <c r="BV39" s="185">
        <f t="shared" si="55"/>
        <v>2</v>
      </c>
      <c r="BW39" s="186">
        <f t="shared" si="56"/>
        <v>1</v>
      </c>
      <c r="BX39" s="117">
        <v>1</v>
      </c>
      <c r="BY39" s="117">
        <v>1</v>
      </c>
      <c r="BZ39" s="117">
        <v>0</v>
      </c>
      <c r="CA39" s="117">
        <v>1</v>
      </c>
      <c r="CB39" s="89" t="s">
        <v>103</v>
      </c>
      <c r="CC39" s="117">
        <v>1</v>
      </c>
      <c r="CD39" s="117">
        <v>1</v>
      </c>
      <c r="CE39" s="185">
        <f t="shared" si="57"/>
        <v>5</v>
      </c>
      <c r="CF39" s="186">
        <f t="shared" si="58"/>
        <v>0.83333333333333337</v>
      </c>
      <c r="CG39" s="89" t="s">
        <v>103</v>
      </c>
      <c r="CH39" s="89" t="s">
        <v>103</v>
      </c>
      <c r="CI39" s="89" t="s">
        <v>103</v>
      </c>
      <c r="CJ39" s="157" t="s">
        <v>103</v>
      </c>
      <c r="CK39" s="156" t="s">
        <v>103</v>
      </c>
      <c r="CL39" s="188">
        <f t="shared" si="33"/>
        <v>43</v>
      </c>
      <c r="CM39" s="107">
        <f>CL39/51</f>
        <v>0.84313725490196079</v>
      </c>
      <c r="CN39" s="104" t="s">
        <v>160</v>
      </c>
    </row>
    <row r="40" spans="1:172" s="14" customFormat="1" ht="18.75" customHeight="1" thickTop="1" thickBot="1">
      <c r="A40" s="2"/>
      <c r="B40" s="23"/>
      <c r="C40" s="104" t="s">
        <v>212</v>
      </c>
      <c r="D40" s="27"/>
      <c r="E40" s="176">
        <v>1</v>
      </c>
      <c r="F40" s="176">
        <v>1</v>
      </c>
      <c r="G40" s="176">
        <v>1</v>
      </c>
      <c r="H40" s="176">
        <v>1</v>
      </c>
      <c r="I40" s="176">
        <v>1</v>
      </c>
      <c r="J40" s="176">
        <v>1</v>
      </c>
      <c r="K40" s="176">
        <v>1</v>
      </c>
      <c r="L40" s="176">
        <v>0.5</v>
      </c>
      <c r="M40" s="176">
        <v>1</v>
      </c>
      <c r="N40" s="176">
        <v>1</v>
      </c>
      <c r="O40" s="176">
        <v>1</v>
      </c>
      <c r="P40" s="185">
        <f t="shared" si="34"/>
        <v>10.5</v>
      </c>
      <c r="Q40" s="186">
        <f t="shared" si="35"/>
        <v>0.95454545454545459</v>
      </c>
      <c r="R40" s="125">
        <v>1</v>
      </c>
      <c r="S40" s="125">
        <v>1</v>
      </c>
      <c r="T40" s="125">
        <v>1</v>
      </c>
      <c r="U40" s="185">
        <f t="shared" si="36"/>
        <v>3</v>
      </c>
      <c r="V40" s="186">
        <f t="shared" si="37"/>
        <v>1</v>
      </c>
      <c r="W40" s="125">
        <v>1</v>
      </c>
      <c r="X40" s="125">
        <v>1</v>
      </c>
      <c r="Y40" s="125">
        <v>1</v>
      </c>
      <c r="Z40" s="125">
        <v>1</v>
      </c>
      <c r="AA40" s="125">
        <v>0</v>
      </c>
      <c r="AB40" s="125">
        <v>0.5</v>
      </c>
      <c r="AC40" s="125">
        <v>1</v>
      </c>
      <c r="AD40" s="125">
        <v>1</v>
      </c>
      <c r="AE40" s="125">
        <v>1</v>
      </c>
      <c r="AF40" s="185">
        <f t="shared" si="38"/>
        <v>7.5</v>
      </c>
      <c r="AG40" s="186">
        <f t="shared" si="39"/>
        <v>0.83333333333333337</v>
      </c>
      <c r="AH40" s="125">
        <v>1</v>
      </c>
      <c r="AI40" s="125">
        <v>1</v>
      </c>
      <c r="AJ40" s="185">
        <f t="shared" si="40"/>
        <v>2</v>
      </c>
      <c r="AK40" s="186">
        <f t="shared" si="7"/>
        <v>1</v>
      </c>
      <c r="AL40" s="125">
        <v>0</v>
      </c>
      <c r="AM40" s="125">
        <v>0</v>
      </c>
      <c r="AN40" s="125">
        <v>1</v>
      </c>
      <c r="AO40" s="185">
        <f t="shared" si="41"/>
        <v>1</v>
      </c>
      <c r="AP40" s="186">
        <f t="shared" si="42"/>
        <v>0.33333333333333331</v>
      </c>
      <c r="AQ40" s="125">
        <v>0</v>
      </c>
      <c r="AR40" s="125">
        <v>0.5</v>
      </c>
      <c r="AS40" s="185">
        <f t="shared" si="43"/>
        <v>0.5</v>
      </c>
      <c r="AT40" s="186">
        <f t="shared" si="44"/>
        <v>0.25</v>
      </c>
      <c r="AU40" s="125">
        <v>1</v>
      </c>
      <c r="AV40" s="125">
        <v>1</v>
      </c>
      <c r="AW40" s="125">
        <v>1</v>
      </c>
      <c r="AX40" s="125">
        <v>0</v>
      </c>
      <c r="AY40" s="125">
        <v>1</v>
      </c>
      <c r="AZ40" s="125">
        <v>0</v>
      </c>
      <c r="BA40" s="185">
        <f t="shared" si="45"/>
        <v>4</v>
      </c>
      <c r="BB40" s="186">
        <f t="shared" si="46"/>
        <v>0.66666666666666663</v>
      </c>
      <c r="BC40" s="127">
        <v>1</v>
      </c>
      <c r="BD40" s="127">
        <v>1</v>
      </c>
      <c r="BE40" s="185">
        <f t="shared" si="47"/>
        <v>2</v>
      </c>
      <c r="BF40" s="186">
        <f t="shared" si="48"/>
        <v>1</v>
      </c>
      <c r="BG40" s="125">
        <v>1</v>
      </c>
      <c r="BH40" s="141" t="s">
        <v>104</v>
      </c>
      <c r="BI40" s="125">
        <v>0</v>
      </c>
      <c r="BJ40" s="125">
        <v>1</v>
      </c>
      <c r="BK40" s="185">
        <f t="shared" si="49"/>
        <v>2</v>
      </c>
      <c r="BL40" s="186">
        <f t="shared" si="50"/>
        <v>0.66666666666666663</v>
      </c>
      <c r="BM40" s="117">
        <v>1</v>
      </c>
      <c r="BN40" s="90" t="s">
        <v>104</v>
      </c>
      <c r="BO40" s="185">
        <f t="shared" si="51"/>
        <v>1</v>
      </c>
      <c r="BP40" s="186">
        <f t="shared" si="52"/>
        <v>1</v>
      </c>
      <c r="BQ40" s="117">
        <v>1</v>
      </c>
      <c r="BR40" s="185">
        <f t="shared" si="53"/>
        <v>1</v>
      </c>
      <c r="BS40" s="186">
        <f t="shared" si="54"/>
        <v>1</v>
      </c>
      <c r="BT40" s="117">
        <v>1</v>
      </c>
      <c r="BU40" s="117">
        <v>1</v>
      </c>
      <c r="BV40" s="185">
        <f t="shared" si="55"/>
        <v>2</v>
      </c>
      <c r="BW40" s="186">
        <f t="shared" si="56"/>
        <v>1</v>
      </c>
      <c r="BX40" s="117">
        <v>1</v>
      </c>
      <c r="BY40" s="117">
        <v>1</v>
      </c>
      <c r="BZ40" s="117">
        <v>1</v>
      </c>
      <c r="CA40" s="117">
        <v>1</v>
      </c>
      <c r="CB40" s="146" t="s">
        <v>103</v>
      </c>
      <c r="CC40" s="117">
        <v>1</v>
      </c>
      <c r="CD40" s="117">
        <v>1</v>
      </c>
      <c r="CE40" s="185">
        <f t="shared" si="57"/>
        <v>6</v>
      </c>
      <c r="CF40" s="186">
        <f t="shared" si="58"/>
        <v>1</v>
      </c>
      <c r="CG40" s="117">
        <v>1</v>
      </c>
      <c r="CH40" s="117">
        <v>1</v>
      </c>
      <c r="CI40" s="117">
        <v>1</v>
      </c>
      <c r="CJ40" s="185">
        <f t="shared" ref="CJ40:CJ60" si="59">SUM(CG40:CI40)</f>
        <v>3</v>
      </c>
      <c r="CK40" s="186">
        <f t="shared" ref="CK40:CK60" si="60">CJ40/3</f>
        <v>1</v>
      </c>
      <c r="CL40" s="188">
        <f t="shared" si="33"/>
        <v>45.5</v>
      </c>
      <c r="CM40" s="107">
        <f t="shared" ref="CM40:CM49" si="61">CL40/54</f>
        <v>0.84259259259259256</v>
      </c>
      <c r="CN40" s="104" t="s">
        <v>212</v>
      </c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</row>
    <row r="41" spans="1:172" s="14" customFormat="1" ht="20.25" customHeight="1" thickTop="1" thickBot="1">
      <c r="A41" s="7"/>
      <c r="B41" s="22"/>
      <c r="C41" s="104" t="s">
        <v>219</v>
      </c>
      <c r="D41" s="27"/>
      <c r="E41" s="162">
        <v>1</v>
      </c>
      <c r="F41" s="162">
        <v>1</v>
      </c>
      <c r="G41" s="162">
        <v>1</v>
      </c>
      <c r="H41" s="162">
        <v>1</v>
      </c>
      <c r="I41" s="162">
        <v>1</v>
      </c>
      <c r="J41" s="162">
        <v>1</v>
      </c>
      <c r="K41" s="162">
        <v>1</v>
      </c>
      <c r="L41" s="162">
        <v>0.5</v>
      </c>
      <c r="M41" s="162">
        <v>1</v>
      </c>
      <c r="N41" s="162">
        <v>1</v>
      </c>
      <c r="O41" s="162">
        <v>1</v>
      </c>
      <c r="P41" s="185">
        <f t="shared" si="34"/>
        <v>10.5</v>
      </c>
      <c r="Q41" s="186">
        <f t="shared" si="35"/>
        <v>0.95454545454545459</v>
      </c>
      <c r="R41" s="147">
        <v>1</v>
      </c>
      <c r="S41" s="147">
        <v>1</v>
      </c>
      <c r="T41" s="147">
        <v>1</v>
      </c>
      <c r="U41" s="185">
        <f t="shared" si="36"/>
        <v>3</v>
      </c>
      <c r="V41" s="186">
        <f t="shared" si="37"/>
        <v>1</v>
      </c>
      <c r="W41" s="147">
        <v>1</v>
      </c>
      <c r="X41" s="147">
        <v>1</v>
      </c>
      <c r="Y41" s="147">
        <v>0</v>
      </c>
      <c r="Z41" s="147">
        <v>1</v>
      </c>
      <c r="AA41" s="147">
        <v>1</v>
      </c>
      <c r="AB41" s="147">
        <v>1</v>
      </c>
      <c r="AC41" s="147">
        <v>1</v>
      </c>
      <c r="AD41" s="147">
        <v>1</v>
      </c>
      <c r="AE41" s="147">
        <v>1</v>
      </c>
      <c r="AF41" s="185">
        <f t="shared" si="38"/>
        <v>8</v>
      </c>
      <c r="AG41" s="186">
        <f t="shared" si="39"/>
        <v>0.88888888888888884</v>
      </c>
      <c r="AH41" s="147">
        <v>1</v>
      </c>
      <c r="AI41" s="147">
        <v>1</v>
      </c>
      <c r="AJ41" s="185">
        <f t="shared" si="40"/>
        <v>2</v>
      </c>
      <c r="AK41" s="186">
        <f t="shared" si="7"/>
        <v>1</v>
      </c>
      <c r="AL41" s="147">
        <v>0</v>
      </c>
      <c r="AM41" s="147">
        <v>0</v>
      </c>
      <c r="AN41" s="147">
        <v>0</v>
      </c>
      <c r="AO41" s="185">
        <f t="shared" si="41"/>
        <v>0</v>
      </c>
      <c r="AP41" s="186">
        <f t="shared" si="42"/>
        <v>0</v>
      </c>
      <c r="AQ41" s="147">
        <v>1</v>
      </c>
      <c r="AR41" s="147">
        <v>1</v>
      </c>
      <c r="AS41" s="185">
        <f t="shared" si="43"/>
        <v>2</v>
      </c>
      <c r="AT41" s="186">
        <f t="shared" si="44"/>
        <v>1</v>
      </c>
      <c r="AU41" s="147">
        <v>1</v>
      </c>
      <c r="AV41" s="147">
        <v>1</v>
      </c>
      <c r="AW41" s="147">
        <v>1</v>
      </c>
      <c r="AX41" s="147">
        <v>0</v>
      </c>
      <c r="AY41" s="147">
        <v>1</v>
      </c>
      <c r="AZ41" s="147">
        <v>1</v>
      </c>
      <c r="BA41" s="185">
        <f t="shared" si="45"/>
        <v>5</v>
      </c>
      <c r="BB41" s="186">
        <f t="shared" si="46"/>
        <v>0.83333333333333337</v>
      </c>
      <c r="BC41" s="84">
        <v>1</v>
      </c>
      <c r="BD41" s="84">
        <v>1</v>
      </c>
      <c r="BE41" s="185">
        <f t="shared" si="47"/>
        <v>2</v>
      </c>
      <c r="BF41" s="186">
        <f t="shared" si="48"/>
        <v>1</v>
      </c>
      <c r="BG41" s="147">
        <v>1</v>
      </c>
      <c r="BH41" s="90" t="s">
        <v>104</v>
      </c>
      <c r="BI41" s="147">
        <v>1</v>
      </c>
      <c r="BJ41" s="147">
        <v>0</v>
      </c>
      <c r="BK41" s="185">
        <f t="shared" si="49"/>
        <v>2</v>
      </c>
      <c r="BL41" s="186">
        <f t="shared" si="50"/>
        <v>0.66666666666666663</v>
      </c>
      <c r="BM41" s="117">
        <v>1</v>
      </c>
      <c r="BN41" s="90" t="s">
        <v>104</v>
      </c>
      <c r="BO41" s="185">
        <f t="shared" si="51"/>
        <v>1</v>
      </c>
      <c r="BP41" s="186">
        <f t="shared" si="52"/>
        <v>1</v>
      </c>
      <c r="BQ41" s="117">
        <v>1</v>
      </c>
      <c r="BR41" s="185">
        <f t="shared" si="53"/>
        <v>1</v>
      </c>
      <c r="BS41" s="186">
        <f t="shared" si="54"/>
        <v>1</v>
      </c>
      <c r="BT41" s="117">
        <v>1</v>
      </c>
      <c r="BU41" s="117">
        <v>1</v>
      </c>
      <c r="BV41" s="185">
        <f t="shared" si="55"/>
        <v>2</v>
      </c>
      <c r="BW41" s="186">
        <f t="shared" si="56"/>
        <v>1</v>
      </c>
      <c r="BX41" s="117">
        <v>0</v>
      </c>
      <c r="BY41" s="117">
        <v>0</v>
      </c>
      <c r="BZ41" s="117">
        <v>1</v>
      </c>
      <c r="CA41" s="117">
        <v>1</v>
      </c>
      <c r="CB41" s="133" t="s">
        <v>103</v>
      </c>
      <c r="CC41" s="117">
        <v>1</v>
      </c>
      <c r="CD41" s="117">
        <v>1</v>
      </c>
      <c r="CE41" s="185">
        <f t="shared" si="57"/>
        <v>4</v>
      </c>
      <c r="CF41" s="186">
        <f t="shared" si="58"/>
        <v>0.66666666666666663</v>
      </c>
      <c r="CG41" s="117">
        <v>1</v>
      </c>
      <c r="CH41" s="117">
        <v>1</v>
      </c>
      <c r="CI41" s="117">
        <v>0.5</v>
      </c>
      <c r="CJ41" s="185">
        <f t="shared" si="59"/>
        <v>2.5</v>
      </c>
      <c r="CK41" s="186">
        <f t="shared" si="60"/>
        <v>0.83333333333333337</v>
      </c>
      <c r="CL41" s="188">
        <f t="shared" si="33"/>
        <v>45</v>
      </c>
      <c r="CM41" s="107">
        <f t="shared" si="61"/>
        <v>0.83333333333333337</v>
      </c>
      <c r="CN41" s="104" t="s">
        <v>219</v>
      </c>
    </row>
    <row r="42" spans="1:172" s="14" customFormat="1" ht="18.75" customHeight="1" thickTop="1" thickBot="1">
      <c r="A42" s="2"/>
      <c r="B42" s="23"/>
      <c r="C42" s="110" t="s">
        <v>169</v>
      </c>
      <c r="D42" s="27"/>
      <c r="E42" s="158">
        <v>1</v>
      </c>
      <c r="F42" s="158">
        <v>1</v>
      </c>
      <c r="G42" s="158">
        <v>1</v>
      </c>
      <c r="H42" s="158">
        <v>1</v>
      </c>
      <c r="I42" s="158">
        <v>1</v>
      </c>
      <c r="J42" s="159">
        <v>1</v>
      </c>
      <c r="K42" s="159">
        <v>1</v>
      </c>
      <c r="L42" s="159">
        <v>1</v>
      </c>
      <c r="M42" s="159">
        <v>1</v>
      </c>
      <c r="N42" s="159">
        <v>1</v>
      </c>
      <c r="O42" s="159">
        <v>1</v>
      </c>
      <c r="P42" s="185">
        <f t="shared" si="34"/>
        <v>11</v>
      </c>
      <c r="Q42" s="186">
        <f t="shared" si="35"/>
        <v>1</v>
      </c>
      <c r="R42" s="40">
        <v>1</v>
      </c>
      <c r="S42" s="40">
        <v>1</v>
      </c>
      <c r="T42" s="40">
        <v>1</v>
      </c>
      <c r="U42" s="185">
        <f t="shared" si="36"/>
        <v>3</v>
      </c>
      <c r="V42" s="186">
        <f t="shared" si="37"/>
        <v>1</v>
      </c>
      <c r="W42" s="84">
        <v>1</v>
      </c>
      <c r="X42" s="40">
        <v>1</v>
      </c>
      <c r="Y42" s="40">
        <v>1</v>
      </c>
      <c r="Z42" s="40">
        <v>1</v>
      </c>
      <c r="AA42" s="40">
        <v>1</v>
      </c>
      <c r="AB42" s="40">
        <v>1</v>
      </c>
      <c r="AC42" s="40">
        <v>1</v>
      </c>
      <c r="AD42" s="40">
        <v>1</v>
      </c>
      <c r="AE42" s="40">
        <v>1</v>
      </c>
      <c r="AF42" s="185">
        <f t="shared" si="38"/>
        <v>9</v>
      </c>
      <c r="AG42" s="186">
        <f t="shared" si="39"/>
        <v>1</v>
      </c>
      <c r="AH42" s="40">
        <v>1</v>
      </c>
      <c r="AI42" s="40">
        <v>1</v>
      </c>
      <c r="AJ42" s="185">
        <f t="shared" si="40"/>
        <v>2</v>
      </c>
      <c r="AK42" s="186">
        <f t="shared" si="7"/>
        <v>1</v>
      </c>
      <c r="AL42" s="86">
        <v>0</v>
      </c>
      <c r="AM42" s="40">
        <v>0</v>
      </c>
      <c r="AN42" s="87">
        <v>0</v>
      </c>
      <c r="AO42" s="185">
        <f t="shared" si="41"/>
        <v>0</v>
      </c>
      <c r="AP42" s="186">
        <f t="shared" si="42"/>
        <v>0</v>
      </c>
      <c r="AQ42" s="87">
        <v>1</v>
      </c>
      <c r="AR42" s="86">
        <v>0.5</v>
      </c>
      <c r="AS42" s="185">
        <f t="shared" si="43"/>
        <v>1.5</v>
      </c>
      <c r="AT42" s="186">
        <f t="shared" si="44"/>
        <v>0.75</v>
      </c>
      <c r="AU42" s="40">
        <v>1</v>
      </c>
      <c r="AV42" s="40">
        <v>1</v>
      </c>
      <c r="AW42" s="40">
        <v>1</v>
      </c>
      <c r="AX42" s="40">
        <v>0</v>
      </c>
      <c r="AY42" s="40">
        <v>1</v>
      </c>
      <c r="AZ42" s="40">
        <v>0</v>
      </c>
      <c r="BA42" s="185">
        <f t="shared" si="45"/>
        <v>4</v>
      </c>
      <c r="BB42" s="186">
        <f t="shared" si="46"/>
        <v>0.66666666666666663</v>
      </c>
      <c r="BC42" s="40">
        <v>1</v>
      </c>
      <c r="BD42" s="40">
        <v>1</v>
      </c>
      <c r="BE42" s="185">
        <f t="shared" si="47"/>
        <v>2</v>
      </c>
      <c r="BF42" s="186">
        <f t="shared" si="48"/>
        <v>1</v>
      </c>
      <c r="BG42" s="40">
        <v>1</v>
      </c>
      <c r="BH42" s="90" t="s">
        <v>104</v>
      </c>
      <c r="BI42" s="40">
        <v>1</v>
      </c>
      <c r="BJ42" s="40">
        <v>1</v>
      </c>
      <c r="BK42" s="185">
        <f t="shared" si="49"/>
        <v>3</v>
      </c>
      <c r="BL42" s="186">
        <f t="shared" si="50"/>
        <v>1</v>
      </c>
      <c r="BM42" s="117">
        <v>1</v>
      </c>
      <c r="BN42" s="90" t="s">
        <v>105</v>
      </c>
      <c r="BO42" s="185">
        <f t="shared" si="51"/>
        <v>1</v>
      </c>
      <c r="BP42" s="186">
        <f t="shared" si="52"/>
        <v>1</v>
      </c>
      <c r="BQ42" s="117">
        <v>1</v>
      </c>
      <c r="BR42" s="185">
        <f t="shared" si="53"/>
        <v>1</v>
      </c>
      <c r="BS42" s="186">
        <f t="shared" si="54"/>
        <v>1</v>
      </c>
      <c r="BT42" s="117">
        <v>1</v>
      </c>
      <c r="BU42" s="117">
        <v>1</v>
      </c>
      <c r="BV42" s="185">
        <f t="shared" si="55"/>
        <v>2</v>
      </c>
      <c r="BW42" s="186">
        <f t="shared" si="56"/>
        <v>1</v>
      </c>
      <c r="BX42" s="117">
        <v>1</v>
      </c>
      <c r="BY42" s="117">
        <v>1</v>
      </c>
      <c r="BZ42" s="117">
        <v>0</v>
      </c>
      <c r="CA42" s="117">
        <v>0</v>
      </c>
      <c r="CB42" s="90" t="s">
        <v>105</v>
      </c>
      <c r="CC42" s="117">
        <v>0</v>
      </c>
      <c r="CD42" s="117">
        <v>1</v>
      </c>
      <c r="CE42" s="185">
        <f t="shared" si="57"/>
        <v>3</v>
      </c>
      <c r="CF42" s="186">
        <f t="shared" si="58"/>
        <v>0.5</v>
      </c>
      <c r="CG42" s="117">
        <v>1</v>
      </c>
      <c r="CH42" s="117">
        <v>1</v>
      </c>
      <c r="CI42" s="117">
        <v>0</v>
      </c>
      <c r="CJ42" s="185">
        <f t="shared" si="59"/>
        <v>2</v>
      </c>
      <c r="CK42" s="186">
        <f t="shared" si="60"/>
        <v>0.66666666666666663</v>
      </c>
      <c r="CL42" s="188">
        <f t="shared" si="33"/>
        <v>44.5</v>
      </c>
      <c r="CM42" s="107">
        <f t="shared" si="61"/>
        <v>0.82407407407407407</v>
      </c>
      <c r="CN42" s="110" t="s">
        <v>169</v>
      </c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</row>
    <row r="43" spans="1:172" s="14" customFormat="1" ht="18.75" customHeight="1" thickTop="1" thickBot="1">
      <c r="A43" s="2"/>
      <c r="B43" s="23"/>
      <c r="C43" s="104" t="s">
        <v>170</v>
      </c>
      <c r="D43" s="27"/>
      <c r="E43" s="158">
        <v>1</v>
      </c>
      <c r="F43" s="158">
        <v>1</v>
      </c>
      <c r="G43" s="158">
        <v>1</v>
      </c>
      <c r="H43" s="158">
        <v>1</v>
      </c>
      <c r="I43" s="158">
        <v>1</v>
      </c>
      <c r="J43" s="159">
        <v>1</v>
      </c>
      <c r="K43" s="160">
        <v>1</v>
      </c>
      <c r="L43" s="159">
        <v>1</v>
      </c>
      <c r="M43" s="159">
        <v>1</v>
      </c>
      <c r="N43" s="159">
        <v>0</v>
      </c>
      <c r="O43" s="159">
        <v>1</v>
      </c>
      <c r="P43" s="185">
        <f t="shared" si="34"/>
        <v>10</v>
      </c>
      <c r="Q43" s="186">
        <f t="shared" si="35"/>
        <v>0.90909090909090906</v>
      </c>
      <c r="R43" s="40">
        <v>1</v>
      </c>
      <c r="S43" s="40">
        <v>1</v>
      </c>
      <c r="T43" s="40">
        <v>1</v>
      </c>
      <c r="U43" s="185">
        <f t="shared" si="36"/>
        <v>3</v>
      </c>
      <c r="V43" s="186">
        <f t="shared" si="37"/>
        <v>1</v>
      </c>
      <c r="W43" s="84">
        <v>0</v>
      </c>
      <c r="X43" s="40">
        <v>0</v>
      </c>
      <c r="Y43" s="40">
        <v>1</v>
      </c>
      <c r="Z43" s="40">
        <v>0</v>
      </c>
      <c r="AA43" s="40">
        <v>0</v>
      </c>
      <c r="AB43" s="40">
        <v>0.5</v>
      </c>
      <c r="AC43" s="40">
        <v>1</v>
      </c>
      <c r="AD43" s="40">
        <v>1</v>
      </c>
      <c r="AE43" s="40">
        <v>1</v>
      </c>
      <c r="AF43" s="185">
        <f t="shared" si="38"/>
        <v>4.5</v>
      </c>
      <c r="AG43" s="186">
        <f t="shared" si="39"/>
        <v>0.5</v>
      </c>
      <c r="AH43" s="40">
        <v>1</v>
      </c>
      <c r="AI43" s="40">
        <v>1</v>
      </c>
      <c r="AJ43" s="185">
        <f t="shared" si="40"/>
        <v>2</v>
      </c>
      <c r="AK43" s="186">
        <f t="shared" si="7"/>
        <v>1</v>
      </c>
      <c r="AL43" s="86">
        <v>1</v>
      </c>
      <c r="AM43" s="40">
        <v>0</v>
      </c>
      <c r="AN43" s="40">
        <v>0</v>
      </c>
      <c r="AO43" s="185">
        <f t="shared" si="41"/>
        <v>1</v>
      </c>
      <c r="AP43" s="186">
        <f t="shared" si="42"/>
        <v>0.33333333333333331</v>
      </c>
      <c r="AQ43" s="87">
        <v>1</v>
      </c>
      <c r="AR43" s="86">
        <v>0.5</v>
      </c>
      <c r="AS43" s="185">
        <f t="shared" si="43"/>
        <v>1.5</v>
      </c>
      <c r="AT43" s="186">
        <f t="shared" si="44"/>
        <v>0.75</v>
      </c>
      <c r="AU43" s="40">
        <v>1</v>
      </c>
      <c r="AV43" s="40">
        <v>1</v>
      </c>
      <c r="AW43" s="40">
        <v>1</v>
      </c>
      <c r="AX43" s="40">
        <v>1</v>
      </c>
      <c r="AY43" s="40">
        <v>1</v>
      </c>
      <c r="AZ43" s="40">
        <v>0</v>
      </c>
      <c r="BA43" s="185">
        <f t="shared" si="45"/>
        <v>5</v>
      </c>
      <c r="BB43" s="186">
        <f t="shared" si="46"/>
        <v>0.83333333333333337</v>
      </c>
      <c r="BC43" s="40">
        <v>1</v>
      </c>
      <c r="BD43" s="40">
        <v>1</v>
      </c>
      <c r="BE43" s="185">
        <f t="shared" si="47"/>
        <v>2</v>
      </c>
      <c r="BF43" s="186">
        <f t="shared" si="48"/>
        <v>1</v>
      </c>
      <c r="BG43" s="40">
        <v>1</v>
      </c>
      <c r="BH43" s="90" t="s">
        <v>104</v>
      </c>
      <c r="BI43" s="40">
        <v>1</v>
      </c>
      <c r="BJ43" s="40">
        <v>1</v>
      </c>
      <c r="BK43" s="185">
        <f t="shared" si="49"/>
        <v>3</v>
      </c>
      <c r="BL43" s="186">
        <f t="shared" si="50"/>
        <v>1</v>
      </c>
      <c r="BM43" s="117">
        <v>1</v>
      </c>
      <c r="BN43" s="90" t="s">
        <v>104</v>
      </c>
      <c r="BO43" s="185">
        <f t="shared" si="51"/>
        <v>1</v>
      </c>
      <c r="BP43" s="186">
        <f t="shared" si="52"/>
        <v>1</v>
      </c>
      <c r="BQ43" s="117">
        <v>1</v>
      </c>
      <c r="BR43" s="185">
        <f t="shared" si="53"/>
        <v>1</v>
      </c>
      <c r="BS43" s="186">
        <f t="shared" si="54"/>
        <v>1</v>
      </c>
      <c r="BT43" s="117">
        <v>1</v>
      </c>
      <c r="BU43" s="117">
        <v>1</v>
      </c>
      <c r="BV43" s="185">
        <f t="shared" si="55"/>
        <v>2</v>
      </c>
      <c r="BW43" s="186">
        <f t="shared" si="56"/>
        <v>1</v>
      </c>
      <c r="BX43" s="117">
        <v>1</v>
      </c>
      <c r="BY43" s="117">
        <v>0</v>
      </c>
      <c r="BZ43" s="117">
        <v>1</v>
      </c>
      <c r="CA43" s="117">
        <v>1</v>
      </c>
      <c r="CB43" s="89" t="s">
        <v>103</v>
      </c>
      <c r="CC43" s="117">
        <v>1</v>
      </c>
      <c r="CD43" s="117">
        <v>1</v>
      </c>
      <c r="CE43" s="185">
        <f t="shared" si="57"/>
        <v>5</v>
      </c>
      <c r="CF43" s="186">
        <f t="shared" si="58"/>
        <v>0.83333333333333337</v>
      </c>
      <c r="CG43" s="117">
        <v>1</v>
      </c>
      <c r="CH43" s="117">
        <v>1</v>
      </c>
      <c r="CI43" s="117">
        <v>1</v>
      </c>
      <c r="CJ43" s="185">
        <f t="shared" si="59"/>
        <v>3</v>
      </c>
      <c r="CK43" s="186">
        <f t="shared" si="60"/>
        <v>1</v>
      </c>
      <c r="CL43" s="188">
        <f t="shared" si="33"/>
        <v>44</v>
      </c>
      <c r="CM43" s="107">
        <f t="shared" si="61"/>
        <v>0.81481481481481477</v>
      </c>
      <c r="CN43" s="104" t="s">
        <v>170</v>
      </c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</row>
    <row r="44" spans="1:172" s="14" customFormat="1" ht="16.5" customHeight="1" thickTop="1" thickBot="1">
      <c r="A44" s="7"/>
      <c r="B44" s="22"/>
      <c r="C44" s="104" t="s">
        <v>162</v>
      </c>
      <c r="D44" s="27"/>
      <c r="E44" s="163">
        <v>1</v>
      </c>
      <c r="F44" s="163">
        <v>1</v>
      </c>
      <c r="G44" s="163">
        <v>1</v>
      </c>
      <c r="H44" s="163">
        <v>1</v>
      </c>
      <c r="I44" s="163">
        <v>1</v>
      </c>
      <c r="J44" s="163">
        <v>1</v>
      </c>
      <c r="K44" s="163">
        <v>1</v>
      </c>
      <c r="L44" s="163">
        <v>1</v>
      </c>
      <c r="M44" s="163">
        <v>1</v>
      </c>
      <c r="N44" s="163">
        <v>1</v>
      </c>
      <c r="O44" s="163">
        <v>1</v>
      </c>
      <c r="P44" s="185">
        <f t="shared" si="34"/>
        <v>11</v>
      </c>
      <c r="Q44" s="186">
        <f t="shared" si="35"/>
        <v>1</v>
      </c>
      <c r="R44" s="108">
        <v>1</v>
      </c>
      <c r="S44" s="108">
        <v>1</v>
      </c>
      <c r="T44" s="109">
        <v>1</v>
      </c>
      <c r="U44" s="185">
        <f t="shared" si="36"/>
        <v>3</v>
      </c>
      <c r="V44" s="186">
        <f t="shared" si="37"/>
        <v>1</v>
      </c>
      <c r="W44" s="108">
        <v>1</v>
      </c>
      <c r="X44" s="108">
        <v>1</v>
      </c>
      <c r="Y44" s="108">
        <v>1</v>
      </c>
      <c r="Z44" s="108">
        <v>1</v>
      </c>
      <c r="AA44" s="108">
        <v>1</v>
      </c>
      <c r="AB44" s="108">
        <v>1</v>
      </c>
      <c r="AC44" s="109">
        <v>1</v>
      </c>
      <c r="AD44" s="108">
        <v>0</v>
      </c>
      <c r="AE44" s="108">
        <v>1</v>
      </c>
      <c r="AF44" s="185">
        <f t="shared" si="38"/>
        <v>8</v>
      </c>
      <c r="AG44" s="186">
        <f t="shared" si="39"/>
        <v>0.88888888888888884</v>
      </c>
      <c r="AH44" s="108">
        <v>1</v>
      </c>
      <c r="AI44" s="108">
        <v>1</v>
      </c>
      <c r="AJ44" s="185">
        <f t="shared" si="40"/>
        <v>2</v>
      </c>
      <c r="AK44" s="186">
        <f t="shared" si="7"/>
        <v>1</v>
      </c>
      <c r="AL44" s="109">
        <v>0</v>
      </c>
      <c r="AM44" s="109">
        <v>1</v>
      </c>
      <c r="AN44" s="109">
        <v>1</v>
      </c>
      <c r="AO44" s="185">
        <f t="shared" si="41"/>
        <v>2</v>
      </c>
      <c r="AP44" s="186">
        <f t="shared" si="42"/>
        <v>0.66666666666666663</v>
      </c>
      <c r="AQ44" s="108">
        <v>1</v>
      </c>
      <c r="AR44" s="108">
        <v>0.5</v>
      </c>
      <c r="AS44" s="185">
        <f t="shared" si="43"/>
        <v>1.5</v>
      </c>
      <c r="AT44" s="186">
        <f t="shared" si="44"/>
        <v>0.75</v>
      </c>
      <c r="AU44" s="108">
        <v>0</v>
      </c>
      <c r="AV44" s="108">
        <v>1</v>
      </c>
      <c r="AW44" s="108">
        <v>1</v>
      </c>
      <c r="AX44" s="108">
        <v>0</v>
      </c>
      <c r="AY44" s="108">
        <v>1</v>
      </c>
      <c r="AZ44" s="108">
        <v>0</v>
      </c>
      <c r="BA44" s="185">
        <f t="shared" si="45"/>
        <v>3</v>
      </c>
      <c r="BB44" s="186">
        <f t="shared" si="46"/>
        <v>0.5</v>
      </c>
      <c r="BC44" s="109">
        <v>1</v>
      </c>
      <c r="BD44" s="109">
        <v>1</v>
      </c>
      <c r="BE44" s="185">
        <f t="shared" si="47"/>
        <v>2</v>
      </c>
      <c r="BF44" s="186">
        <f t="shared" si="48"/>
        <v>1</v>
      </c>
      <c r="BG44" s="108">
        <v>1</v>
      </c>
      <c r="BH44" s="141" t="s">
        <v>104</v>
      </c>
      <c r="BI44" s="108">
        <v>0</v>
      </c>
      <c r="BJ44" s="108">
        <v>1</v>
      </c>
      <c r="BK44" s="185">
        <f t="shared" si="49"/>
        <v>2</v>
      </c>
      <c r="BL44" s="186">
        <f t="shared" si="50"/>
        <v>0.66666666666666663</v>
      </c>
      <c r="BM44" s="117">
        <v>1</v>
      </c>
      <c r="BN44" s="90" t="s">
        <v>104</v>
      </c>
      <c r="BO44" s="185">
        <f t="shared" si="51"/>
        <v>1</v>
      </c>
      <c r="BP44" s="186">
        <f t="shared" si="52"/>
        <v>1</v>
      </c>
      <c r="BQ44" s="117">
        <v>1</v>
      </c>
      <c r="BR44" s="185">
        <f t="shared" si="53"/>
        <v>1</v>
      </c>
      <c r="BS44" s="186">
        <f t="shared" si="54"/>
        <v>1</v>
      </c>
      <c r="BT44" s="117">
        <v>1</v>
      </c>
      <c r="BU44" s="117">
        <v>1</v>
      </c>
      <c r="BV44" s="185">
        <f t="shared" si="55"/>
        <v>2</v>
      </c>
      <c r="BW44" s="186">
        <f t="shared" si="56"/>
        <v>1</v>
      </c>
      <c r="BX44" s="117">
        <v>1</v>
      </c>
      <c r="BY44" s="117">
        <v>1</v>
      </c>
      <c r="BZ44" s="117">
        <v>1</v>
      </c>
      <c r="CA44" s="117">
        <v>0</v>
      </c>
      <c r="CB44" s="133" t="s">
        <v>103</v>
      </c>
      <c r="CC44" s="117">
        <v>0</v>
      </c>
      <c r="CD44" s="117">
        <v>0</v>
      </c>
      <c r="CE44" s="185">
        <f t="shared" si="57"/>
        <v>3</v>
      </c>
      <c r="CF44" s="186">
        <f t="shared" si="58"/>
        <v>0.5</v>
      </c>
      <c r="CG44" s="117">
        <v>1</v>
      </c>
      <c r="CH44" s="117">
        <v>0.5</v>
      </c>
      <c r="CI44" s="117">
        <v>0.5</v>
      </c>
      <c r="CJ44" s="185">
        <f t="shared" si="59"/>
        <v>2</v>
      </c>
      <c r="CK44" s="186">
        <f t="shared" si="60"/>
        <v>0.66666666666666663</v>
      </c>
      <c r="CL44" s="188">
        <f t="shared" si="33"/>
        <v>43.5</v>
      </c>
      <c r="CM44" s="107">
        <f t="shared" si="61"/>
        <v>0.80555555555555558</v>
      </c>
      <c r="CN44" s="104" t="s">
        <v>162</v>
      </c>
    </row>
    <row r="45" spans="1:172" s="14" customFormat="1" ht="18.75" customHeight="1" thickTop="1" thickBot="1">
      <c r="A45" s="2"/>
      <c r="B45" s="23"/>
      <c r="C45" s="104" t="s">
        <v>163</v>
      </c>
      <c r="D45" s="6"/>
      <c r="E45" s="158">
        <v>1</v>
      </c>
      <c r="F45" s="158">
        <v>1</v>
      </c>
      <c r="G45" s="158">
        <v>1</v>
      </c>
      <c r="H45" s="158">
        <v>1</v>
      </c>
      <c r="I45" s="158">
        <v>1</v>
      </c>
      <c r="J45" s="159">
        <v>1</v>
      </c>
      <c r="K45" s="160">
        <v>1</v>
      </c>
      <c r="L45" s="159">
        <v>1</v>
      </c>
      <c r="M45" s="159">
        <v>1</v>
      </c>
      <c r="N45" s="159">
        <v>1</v>
      </c>
      <c r="O45" s="159">
        <v>1</v>
      </c>
      <c r="P45" s="185">
        <f t="shared" si="34"/>
        <v>11</v>
      </c>
      <c r="Q45" s="186">
        <f t="shared" si="35"/>
        <v>1</v>
      </c>
      <c r="R45" s="84">
        <v>1</v>
      </c>
      <c r="S45" s="84">
        <v>1</v>
      </c>
      <c r="T45" s="40">
        <v>1</v>
      </c>
      <c r="U45" s="185">
        <f t="shared" si="36"/>
        <v>3</v>
      </c>
      <c r="V45" s="186">
        <f t="shared" si="37"/>
        <v>1</v>
      </c>
      <c r="W45" s="84">
        <v>1</v>
      </c>
      <c r="X45" s="84">
        <v>1</v>
      </c>
      <c r="Y45" s="40">
        <v>0</v>
      </c>
      <c r="Z45" s="40">
        <v>1</v>
      </c>
      <c r="AA45" s="84">
        <v>1</v>
      </c>
      <c r="AB45" s="40">
        <v>1</v>
      </c>
      <c r="AC45" s="40">
        <v>0</v>
      </c>
      <c r="AD45" s="40">
        <v>0</v>
      </c>
      <c r="AE45" s="84">
        <v>1</v>
      </c>
      <c r="AF45" s="185">
        <f t="shared" si="38"/>
        <v>6</v>
      </c>
      <c r="AG45" s="186">
        <f t="shared" si="39"/>
        <v>0.66666666666666663</v>
      </c>
      <c r="AH45" s="40">
        <v>1</v>
      </c>
      <c r="AI45" s="84">
        <v>1</v>
      </c>
      <c r="AJ45" s="185">
        <f t="shared" si="40"/>
        <v>2</v>
      </c>
      <c r="AK45" s="186">
        <f t="shared" si="7"/>
        <v>1</v>
      </c>
      <c r="AL45" s="86">
        <v>0</v>
      </c>
      <c r="AM45" s="40">
        <v>0</v>
      </c>
      <c r="AN45" s="40">
        <v>0</v>
      </c>
      <c r="AO45" s="185">
        <f t="shared" si="41"/>
        <v>0</v>
      </c>
      <c r="AP45" s="186">
        <f t="shared" si="42"/>
        <v>0</v>
      </c>
      <c r="AQ45" s="86">
        <v>1</v>
      </c>
      <c r="AR45" s="86">
        <v>1</v>
      </c>
      <c r="AS45" s="185">
        <f t="shared" si="43"/>
        <v>2</v>
      </c>
      <c r="AT45" s="186">
        <f t="shared" si="44"/>
        <v>1</v>
      </c>
      <c r="AU45" s="86">
        <v>1</v>
      </c>
      <c r="AV45" s="40">
        <v>1</v>
      </c>
      <c r="AW45" s="40">
        <v>1</v>
      </c>
      <c r="AX45" s="40">
        <v>0</v>
      </c>
      <c r="AY45" s="40">
        <v>1</v>
      </c>
      <c r="AZ45" s="40">
        <v>0</v>
      </c>
      <c r="BA45" s="185">
        <f t="shared" si="45"/>
        <v>4</v>
      </c>
      <c r="BB45" s="186">
        <f t="shared" si="46"/>
        <v>0.66666666666666663</v>
      </c>
      <c r="BC45" s="40">
        <v>1</v>
      </c>
      <c r="BD45" s="40">
        <v>1</v>
      </c>
      <c r="BE45" s="185">
        <f t="shared" si="47"/>
        <v>2</v>
      </c>
      <c r="BF45" s="186">
        <f t="shared" si="48"/>
        <v>1</v>
      </c>
      <c r="BG45" s="40">
        <v>1</v>
      </c>
      <c r="BH45" s="90" t="s">
        <v>104</v>
      </c>
      <c r="BI45" s="40">
        <v>0</v>
      </c>
      <c r="BJ45" s="40">
        <v>1</v>
      </c>
      <c r="BK45" s="185">
        <f t="shared" si="49"/>
        <v>2</v>
      </c>
      <c r="BL45" s="186">
        <f t="shared" si="50"/>
        <v>0.66666666666666663</v>
      </c>
      <c r="BM45" s="117">
        <v>1</v>
      </c>
      <c r="BN45" s="90" t="s">
        <v>104</v>
      </c>
      <c r="BO45" s="185">
        <f t="shared" si="51"/>
        <v>1</v>
      </c>
      <c r="BP45" s="186">
        <f t="shared" si="52"/>
        <v>1</v>
      </c>
      <c r="BQ45" s="117">
        <v>1</v>
      </c>
      <c r="BR45" s="185">
        <f t="shared" si="53"/>
        <v>1</v>
      </c>
      <c r="BS45" s="186">
        <f t="shared" si="54"/>
        <v>1</v>
      </c>
      <c r="BT45" s="117">
        <v>1</v>
      </c>
      <c r="BU45" s="117">
        <v>0</v>
      </c>
      <c r="BV45" s="185">
        <f t="shared" si="55"/>
        <v>1</v>
      </c>
      <c r="BW45" s="186">
        <f t="shared" si="56"/>
        <v>0.5</v>
      </c>
      <c r="BX45" s="117">
        <v>1</v>
      </c>
      <c r="BY45" s="117">
        <v>0</v>
      </c>
      <c r="BZ45" s="117">
        <v>1</v>
      </c>
      <c r="CA45" s="117">
        <v>1</v>
      </c>
      <c r="CB45" s="89" t="s">
        <v>103</v>
      </c>
      <c r="CC45" s="117">
        <v>1</v>
      </c>
      <c r="CD45" s="117">
        <v>1</v>
      </c>
      <c r="CE45" s="185">
        <f t="shared" si="57"/>
        <v>5</v>
      </c>
      <c r="CF45" s="186">
        <f t="shared" si="58"/>
        <v>0.83333333333333337</v>
      </c>
      <c r="CG45" s="117">
        <v>1</v>
      </c>
      <c r="CH45" s="117">
        <v>1</v>
      </c>
      <c r="CI45" s="117">
        <v>0</v>
      </c>
      <c r="CJ45" s="185">
        <f t="shared" si="59"/>
        <v>2</v>
      </c>
      <c r="CK45" s="186">
        <f t="shared" si="60"/>
        <v>0.66666666666666663</v>
      </c>
      <c r="CL45" s="188">
        <f t="shared" si="33"/>
        <v>42</v>
      </c>
      <c r="CM45" s="107">
        <f t="shared" si="61"/>
        <v>0.77777777777777779</v>
      </c>
      <c r="CN45" s="104" t="s">
        <v>163</v>
      </c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</row>
    <row r="46" spans="1:172" s="16" customFormat="1" ht="18.75" customHeight="1" thickTop="1" thickBot="1">
      <c r="A46" s="20"/>
      <c r="B46" s="24"/>
      <c r="C46" s="110" t="s">
        <v>220</v>
      </c>
      <c r="D46" s="27"/>
      <c r="E46" s="168">
        <v>1</v>
      </c>
      <c r="F46" s="168">
        <v>1</v>
      </c>
      <c r="G46" s="168">
        <v>1</v>
      </c>
      <c r="H46" s="168">
        <v>1</v>
      </c>
      <c r="I46" s="168">
        <v>1</v>
      </c>
      <c r="J46" s="169">
        <v>1</v>
      </c>
      <c r="K46" s="170">
        <v>1</v>
      </c>
      <c r="L46" s="169">
        <v>0.5</v>
      </c>
      <c r="M46" s="169">
        <v>1</v>
      </c>
      <c r="N46" s="169">
        <v>1</v>
      </c>
      <c r="O46" s="169">
        <v>1</v>
      </c>
      <c r="P46" s="185">
        <f t="shared" si="34"/>
        <v>10.5</v>
      </c>
      <c r="Q46" s="186">
        <f t="shared" si="35"/>
        <v>0.95454545454545459</v>
      </c>
      <c r="R46" s="119">
        <v>1</v>
      </c>
      <c r="S46" s="119">
        <v>1</v>
      </c>
      <c r="T46" s="119">
        <v>1</v>
      </c>
      <c r="U46" s="185">
        <f t="shared" si="36"/>
        <v>3</v>
      </c>
      <c r="V46" s="186">
        <f t="shared" si="37"/>
        <v>1</v>
      </c>
      <c r="W46" s="111">
        <v>1</v>
      </c>
      <c r="X46" s="119">
        <v>1</v>
      </c>
      <c r="Y46" s="119">
        <v>1</v>
      </c>
      <c r="Z46" s="119">
        <v>1</v>
      </c>
      <c r="AA46" s="119">
        <v>1</v>
      </c>
      <c r="AB46" s="119">
        <v>1</v>
      </c>
      <c r="AC46" s="119">
        <v>1</v>
      </c>
      <c r="AD46" s="132">
        <v>0</v>
      </c>
      <c r="AE46" s="119">
        <v>1</v>
      </c>
      <c r="AF46" s="185">
        <f t="shared" si="38"/>
        <v>8</v>
      </c>
      <c r="AG46" s="186">
        <f t="shared" si="39"/>
        <v>0.88888888888888884</v>
      </c>
      <c r="AH46" s="119">
        <v>1</v>
      </c>
      <c r="AI46" s="111">
        <v>1</v>
      </c>
      <c r="AJ46" s="185">
        <f t="shared" si="40"/>
        <v>2</v>
      </c>
      <c r="AK46" s="186">
        <f t="shared" si="7"/>
        <v>1</v>
      </c>
      <c r="AL46" s="132">
        <v>1</v>
      </c>
      <c r="AM46" s="132">
        <v>0</v>
      </c>
      <c r="AN46" s="148">
        <v>1</v>
      </c>
      <c r="AO46" s="185">
        <f t="shared" si="41"/>
        <v>2</v>
      </c>
      <c r="AP46" s="186">
        <f t="shared" si="42"/>
        <v>0.66666666666666663</v>
      </c>
      <c r="AQ46" s="136">
        <v>1</v>
      </c>
      <c r="AR46" s="204">
        <v>0.5</v>
      </c>
      <c r="AS46" s="185">
        <f t="shared" si="43"/>
        <v>1.5</v>
      </c>
      <c r="AT46" s="186">
        <f t="shared" si="44"/>
        <v>0.75</v>
      </c>
      <c r="AU46" s="119">
        <v>1</v>
      </c>
      <c r="AV46" s="111">
        <v>1</v>
      </c>
      <c r="AW46" s="119">
        <v>1</v>
      </c>
      <c r="AX46" s="119">
        <v>0</v>
      </c>
      <c r="AY46" s="119">
        <v>1</v>
      </c>
      <c r="AZ46" s="119">
        <v>0</v>
      </c>
      <c r="BA46" s="185">
        <f t="shared" si="45"/>
        <v>4</v>
      </c>
      <c r="BB46" s="186">
        <f t="shared" si="46"/>
        <v>0.66666666666666663</v>
      </c>
      <c r="BC46" s="119">
        <v>1</v>
      </c>
      <c r="BD46" s="119">
        <v>1</v>
      </c>
      <c r="BE46" s="185">
        <f t="shared" si="47"/>
        <v>2</v>
      </c>
      <c r="BF46" s="186">
        <f t="shared" si="48"/>
        <v>1</v>
      </c>
      <c r="BG46" s="119">
        <v>1</v>
      </c>
      <c r="BH46" s="197" t="s">
        <v>104</v>
      </c>
      <c r="BI46" s="119">
        <v>0</v>
      </c>
      <c r="BJ46" s="119">
        <v>0</v>
      </c>
      <c r="BK46" s="185">
        <f t="shared" si="49"/>
        <v>1</v>
      </c>
      <c r="BL46" s="186">
        <f t="shared" si="50"/>
        <v>0.33333333333333331</v>
      </c>
      <c r="BM46" s="117">
        <v>1</v>
      </c>
      <c r="BN46" s="114" t="s">
        <v>104</v>
      </c>
      <c r="BO46" s="185">
        <f t="shared" si="51"/>
        <v>1</v>
      </c>
      <c r="BP46" s="186">
        <f t="shared" si="52"/>
        <v>1</v>
      </c>
      <c r="BQ46" s="117">
        <v>1</v>
      </c>
      <c r="BR46" s="185">
        <f t="shared" si="53"/>
        <v>1</v>
      </c>
      <c r="BS46" s="186">
        <f t="shared" si="54"/>
        <v>1</v>
      </c>
      <c r="BT46" s="117">
        <v>1</v>
      </c>
      <c r="BU46" s="117">
        <v>1</v>
      </c>
      <c r="BV46" s="185">
        <f t="shared" si="55"/>
        <v>2</v>
      </c>
      <c r="BW46" s="186">
        <f t="shared" si="56"/>
        <v>1</v>
      </c>
      <c r="BX46" s="117">
        <v>1</v>
      </c>
      <c r="BY46" s="117">
        <v>0</v>
      </c>
      <c r="BZ46" s="117">
        <v>0</v>
      </c>
      <c r="CA46" s="117">
        <v>0</v>
      </c>
      <c r="CB46" s="155" t="s">
        <v>103</v>
      </c>
      <c r="CC46" s="117">
        <v>1</v>
      </c>
      <c r="CD46" s="117">
        <v>0</v>
      </c>
      <c r="CE46" s="185">
        <f t="shared" si="57"/>
        <v>2</v>
      </c>
      <c r="CF46" s="186">
        <f t="shared" si="58"/>
        <v>0.33333333333333331</v>
      </c>
      <c r="CG46" s="117">
        <v>1</v>
      </c>
      <c r="CH46" s="117">
        <v>1</v>
      </c>
      <c r="CI46" s="117">
        <v>0</v>
      </c>
      <c r="CJ46" s="185">
        <f t="shared" si="59"/>
        <v>2</v>
      </c>
      <c r="CK46" s="186">
        <f t="shared" si="60"/>
        <v>0.66666666666666663</v>
      </c>
      <c r="CL46" s="188">
        <f t="shared" si="33"/>
        <v>42</v>
      </c>
      <c r="CM46" s="107">
        <f t="shared" si="61"/>
        <v>0.77777777777777779</v>
      </c>
      <c r="CN46" s="110" t="s">
        <v>220</v>
      </c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</row>
    <row r="47" spans="1:172" s="14" customFormat="1" ht="18.75" customHeight="1" thickTop="1" thickBot="1">
      <c r="A47" s="7"/>
      <c r="B47" s="22"/>
      <c r="C47" s="104" t="s">
        <v>179</v>
      </c>
      <c r="D47" s="6"/>
      <c r="E47" s="158">
        <v>1</v>
      </c>
      <c r="F47" s="158">
        <v>1</v>
      </c>
      <c r="G47" s="158">
        <v>1</v>
      </c>
      <c r="H47" s="158">
        <v>1</v>
      </c>
      <c r="I47" s="158">
        <v>1</v>
      </c>
      <c r="J47" s="159">
        <v>1</v>
      </c>
      <c r="K47" s="160">
        <v>1</v>
      </c>
      <c r="L47" s="159">
        <v>0.5</v>
      </c>
      <c r="M47" s="159">
        <v>1</v>
      </c>
      <c r="N47" s="159">
        <v>1</v>
      </c>
      <c r="O47" s="159">
        <v>1</v>
      </c>
      <c r="P47" s="185">
        <f t="shared" si="34"/>
        <v>10.5</v>
      </c>
      <c r="Q47" s="186">
        <f t="shared" si="35"/>
        <v>0.95454545454545459</v>
      </c>
      <c r="R47" s="40">
        <v>1</v>
      </c>
      <c r="S47" s="40">
        <v>0</v>
      </c>
      <c r="T47" s="40">
        <v>1</v>
      </c>
      <c r="U47" s="185">
        <f t="shared" si="36"/>
        <v>2</v>
      </c>
      <c r="V47" s="186">
        <f t="shared" si="37"/>
        <v>0.66666666666666663</v>
      </c>
      <c r="W47" s="84">
        <v>1</v>
      </c>
      <c r="X47" s="40">
        <v>1</v>
      </c>
      <c r="Y47" s="40">
        <v>0</v>
      </c>
      <c r="Z47" s="40">
        <v>1</v>
      </c>
      <c r="AA47" s="40">
        <v>1</v>
      </c>
      <c r="AB47" s="40">
        <v>1</v>
      </c>
      <c r="AC47" s="40">
        <v>1</v>
      </c>
      <c r="AD47" s="40">
        <v>1</v>
      </c>
      <c r="AE47" s="40">
        <v>1</v>
      </c>
      <c r="AF47" s="185">
        <f t="shared" si="38"/>
        <v>8</v>
      </c>
      <c r="AG47" s="186">
        <f t="shared" si="39"/>
        <v>0.88888888888888884</v>
      </c>
      <c r="AH47" s="40">
        <v>1</v>
      </c>
      <c r="AI47" s="40">
        <v>1</v>
      </c>
      <c r="AJ47" s="185">
        <f t="shared" si="40"/>
        <v>2</v>
      </c>
      <c r="AK47" s="186">
        <f t="shared" si="7"/>
        <v>1</v>
      </c>
      <c r="AL47" s="86">
        <v>0.5</v>
      </c>
      <c r="AM47" s="40">
        <v>0</v>
      </c>
      <c r="AN47" s="40">
        <v>0</v>
      </c>
      <c r="AO47" s="185">
        <f t="shared" si="41"/>
        <v>0.5</v>
      </c>
      <c r="AP47" s="186">
        <f t="shared" si="42"/>
        <v>0.16666666666666666</v>
      </c>
      <c r="AQ47" s="87">
        <v>1</v>
      </c>
      <c r="AR47" s="86">
        <v>1</v>
      </c>
      <c r="AS47" s="185">
        <f t="shared" si="43"/>
        <v>2</v>
      </c>
      <c r="AT47" s="186">
        <f t="shared" si="44"/>
        <v>1</v>
      </c>
      <c r="AU47" s="40">
        <v>0.5</v>
      </c>
      <c r="AV47" s="40">
        <v>1</v>
      </c>
      <c r="AW47" s="40">
        <v>0.5</v>
      </c>
      <c r="AX47" s="40">
        <v>0</v>
      </c>
      <c r="AY47" s="40">
        <v>1</v>
      </c>
      <c r="AZ47" s="40">
        <v>1</v>
      </c>
      <c r="BA47" s="185">
        <f t="shared" si="45"/>
        <v>4</v>
      </c>
      <c r="BB47" s="186">
        <f t="shared" si="46"/>
        <v>0.66666666666666663</v>
      </c>
      <c r="BC47" s="40">
        <v>1</v>
      </c>
      <c r="BD47" s="40">
        <v>0.5</v>
      </c>
      <c r="BE47" s="185">
        <f t="shared" si="47"/>
        <v>1.5</v>
      </c>
      <c r="BF47" s="186">
        <f t="shared" si="48"/>
        <v>0.75</v>
      </c>
      <c r="BG47" s="40">
        <v>1</v>
      </c>
      <c r="BH47" s="90" t="s">
        <v>105</v>
      </c>
      <c r="BI47" s="40">
        <v>1</v>
      </c>
      <c r="BJ47" s="40">
        <v>0</v>
      </c>
      <c r="BK47" s="185">
        <f t="shared" si="49"/>
        <v>2</v>
      </c>
      <c r="BL47" s="186">
        <f t="shared" si="50"/>
        <v>0.66666666666666663</v>
      </c>
      <c r="BM47" s="117">
        <v>1</v>
      </c>
      <c r="BN47" s="90" t="s">
        <v>104</v>
      </c>
      <c r="BO47" s="185">
        <f t="shared" si="51"/>
        <v>1</v>
      </c>
      <c r="BP47" s="186">
        <f t="shared" si="52"/>
        <v>1</v>
      </c>
      <c r="BQ47" s="117">
        <v>1</v>
      </c>
      <c r="BR47" s="185">
        <f t="shared" si="53"/>
        <v>1</v>
      </c>
      <c r="BS47" s="186">
        <f t="shared" si="54"/>
        <v>1</v>
      </c>
      <c r="BT47" s="117">
        <v>1</v>
      </c>
      <c r="BU47" s="117">
        <v>0</v>
      </c>
      <c r="BV47" s="185">
        <f t="shared" si="55"/>
        <v>1</v>
      </c>
      <c r="BW47" s="186">
        <f t="shared" si="56"/>
        <v>0.5</v>
      </c>
      <c r="BX47" s="117">
        <v>1</v>
      </c>
      <c r="BY47" s="117">
        <v>1</v>
      </c>
      <c r="BZ47" s="117">
        <v>1</v>
      </c>
      <c r="CA47" s="117">
        <v>1</v>
      </c>
      <c r="CB47" s="89" t="s">
        <v>103</v>
      </c>
      <c r="CC47" s="117">
        <v>0</v>
      </c>
      <c r="CD47" s="117">
        <v>1</v>
      </c>
      <c r="CE47" s="185">
        <f t="shared" si="57"/>
        <v>5</v>
      </c>
      <c r="CF47" s="186">
        <f t="shared" si="58"/>
        <v>0.83333333333333337</v>
      </c>
      <c r="CG47" s="117">
        <v>1</v>
      </c>
      <c r="CH47" s="117">
        <v>0</v>
      </c>
      <c r="CI47" s="117">
        <v>0</v>
      </c>
      <c r="CJ47" s="185">
        <f t="shared" si="59"/>
        <v>1</v>
      </c>
      <c r="CK47" s="186">
        <f t="shared" si="60"/>
        <v>0.33333333333333331</v>
      </c>
      <c r="CL47" s="188">
        <f t="shared" si="33"/>
        <v>41.5</v>
      </c>
      <c r="CM47" s="107">
        <f t="shared" si="61"/>
        <v>0.76851851851851849</v>
      </c>
      <c r="CN47" s="104" t="s">
        <v>179</v>
      </c>
    </row>
    <row r="48" spans="1:172" s="14" customFormat="1" ht="18.75" customHeight="1" thickTop="1" thickBot="1">
      <c r="A48" s="2"/>
      <c r="B48" s="23"/>
      <c r="C48" s="104" t="s">
        <v>148</v>
      </c>
      <c r="D48" s="27"/>
      <c r="E48" s="168">
        <v>1</v>
      </c>
      <c r="F48" s="168">
        <v>1</v>
      </c>
      <c r="G48" s="168">
        <v>1</v>
      </c>
      <c r="H48" s="168">
        <v>1</v>
      </c>
      <c r="I48" s="168">
        <v>1</v>
      </c>
      <c r="J48" s="169">
        <v>1</v>
      </c>
      <c r="K48" s="170">
        <v>1</v>
      </c>
      <c r="L48" s="169">
        <v>1</v>
      </c>
      <c r="M48" s="169">
        <v>1</v>
      </c>
      <c r="N48" s="169">
        <v>1</v>
      </c>
      <c r="O48" s="169">
        <v>1</v>
      </c>
      <c r="P48" s="185">
        <f t="shared" si="34"/>
        <v>11</v>
      </c>
      <c r="Q48" s="186">
        <f t="shared" si="35"/>
        <v>1</v>
      </c>
      <c r="R48" s="119">
        <v>1</v>
      </c>
      <c r="S48" s="119">
        <v>0</v>
      </c>
      <c r="T48" s="119">
        <v>1</v>
      </c>
      <c r="U48" s="185">
        <f t="shared" si="36"/>
        <v>2</v>
      </c>
      <c r="V48" s="186">
        <f t="shared" si="37"/>
        <v>0.66666666666666663</v>
      </c>
      <c r="W48" s="111">
        <v>0.5</v>
      </c>
      <c r="X48" s="119">
        <v>0</v>
      </c>
      <c r="Y48" s="119">
        <v>1</v>
      </c>
      <c r="Z48" s="119">
        <v>1</v>
      </c>
      <c r="AA48" s="119">
        <v>1</v>
      </c>
      <c r="AB48" s="119">
        <v>1</v>
      </c>
      <c r="AC48" s="119">
        <v>1</v>
      </c>
      <c r="AD48" s="119">
        <v>1</v>
      </c>
      <c r="AE48" s="119">
        <v>1</v>
      </c>
      <c r="AF48" s="185">
        <f t="shared" si="38"/>
        <v>7.5</v>
      </c>
      <c r="AG48" s="186">
        <f t="shared" si="39"/>
        <v>0.83333333333333337</v>
      </c>
      <c r="AH48" s="119">
        <v>1</v>
      </c>
      <c r="AI48" s="119">
        <v>0</v>
      </c>
      <c r="AJ48" s="185">
        <f t="shared" si="40"/>
        <v>1</v>
      </c>
      <c r="AK48" s="186">
        <f t="shared" si="7"/>
        <v>0.5</v>
      </c>
      <c r="AL48" s="132">
        <v>0</v>
      </c>
      <c r="AM48" s="119">
        <v>0</v>
      </c>
      <c r="AN48" s="119">
        <v>1</v>
      </c>
      <c r="AO48" s="185">
        <f t="shared" si="41"/>
        <v>1</v>
      </c>
      <c r="AP48" s="186">
        <f t="shared" si="42"/>
        <v>0.33333333333333331</v>
      </c>
      <c r="AQ48" s="136">
        <v>0</v>
      </c>
      <c r="AR48" s="132">
        <v>0.5</v>
      </c>
      <c r="AS48" s="185">
        <f t="shared" si="43"/>
        <v>0.5</v>
      </c>
      <c r="AT48" s="186">
        <f t="shared" si="44"/>
        <v>0.25</v>
      </c>
      <c r="AU48" s="119">
        <v>1</v>
      </c>
      <c r="AV48" s="119">
        <v>1</v>
      </c>
      <c r="AW48" s="119">
        <v>1</v>
      </c>
      <c r="AX48" s="119">
        <v>0</v>
      </c>
      <c r="AY48" s="119">
        <v>1</v>
      </c>
      <c r="AZ48" s="119">
        <v>0</v>
      </c>
      <c r="BA48" s="185">
        <f t="shared" si="45"/>
        <v>4</v>
      </c>
      <c r="BB48" s="186">
        <f t="shared" si="46"/>
        <v>0.66666666666666663</v>
      </c>
      <c r="BC48" s="119">
        <v>1</v>
      </c>
      <c r="BD48" s="119">
        <v>1</v>
      </c>
      <c r="BE48" s="185">
        <f t="shared" si="47"/>
        <v>2</v>
      </c>
      <c r="BF48" s="186">
        <f t="shared" si="48"/>
        <v>1</v>
      </c>
      <c r="BG48" s="119">
        <v>1</v>
      </c>
      <c r="BH48" s="90" t="s">
        <v>104</v>
      </c>
      <c r="BI48" s="119">
        <v>0</v>
      </c>
      <c r="BJ48" s="119">
        <v>0</v>
      </c>
      <c r="BK48" s="185">
        <f t="shared" si="49"/>
        <v>1</v>
      </c>
      <c r="BL48" s="186">
        <f t="shared" si="50"/>
        <v>0.33333333333333331</v>
      </c>
      <c r="BM48" s="117">
        <v>1</v>
      </c>
      <c r="BN48" s="90" t="s">
        <v>104</v>
      </c>
      <c r="BO48" s="185">
        <f t="shared" si="51"/>
        <v>1</v>
      </c>
      <c r="BP48" s="186">
        <f t="shared" si="52"/>
        <v>1</v>
      </c>
      <c r="BQ48" s="117">
        <v>1</v>
      </c>
      <c r="BR48" s="185">
        <f t="shared" si="53"/>
        <v>1</v>
      </c>
      <c r="BS48" s="186">
        <f t="shared" si="54"/>
        <v>1</v>
      </c>
      <c r="BT48" s="117">
        <v>1</v>
      </c>
      <c r="BU48" s="117">
        <v>1</v>
      </c>
      <c r="BV48" s="185">
        <f t="shared" si="55"/>
        <v>2</v>
      </c>
      <c r="BW48" s="186">
        <f t="shared" si="56"/>
        <v>1</v>
      </c>
      <c r="BX48" s="117">
        <v>1</v>
      </c>
      <c r="BY48" s="117">
        <v>0</v>
      </c>
      <c r="BZ48" s="117">
        <v>1</v>
      </c>
      <c r="CA48" s="117">
        <v>1</v>
      </c>
      <c r="CB48" s="90" t="s">
        <v>105</v>
      </c>
      <c r="CC48" s="117">
        <v>1</v>
      </c>
      <c r="CD48" s="117">
        <v>1</v>
      </c>
      <c r="CE48" s="185">
        <f t="shared" si="57"/>
        <v>5</v>
      </c>
      <c r="CF48" s="186">
        <f t="shared" si="58"/>
        <v>0.83333333333333337</v>
      </c>
      <c r="CG48" s="117">
        <v>1</v>
      </c>
      <c r="CH48" s="117">
        <v>1</v>
      </c>
      <c r="CI48" s="117">
        <v>0</v>
      </c>
      <c r="CJ48" s="185">
        <f t="shared" si="59"/>
        <v>2</v>
      </c>
      <c r="CK48" s="186">
        <f t="shared" si="60"/>
        <v>0.66666666666666663</v>
      </c>
      <c r="CL48" s="188">
        <f t="shared" si="33"/>
        <v>41</v>
      </c>
      <c r="CM48" s="107">
        <f t="shared" si="61"/>
        <v>0.7592592592592593</v>
      </c>
      <c r="CN48" s="104" t="s">
        <v>148</v>
      </c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</row>
    <row r="49" spans="1:172" s="14" customFormat="1" ht="18.75" customHeight="1" thickTop="1" thickBot="1">
      <c r="A49" s="2"/>
      <c r="B49" s="23"/>
      <c r="C49" s="104" t="s">
        <v>176</v>
      </c>
      <c r="D49" s="27"/>
      <c r="E49" s="200">
        <v>1</v>
      </c>
      <c r="F49" s="200">
        <v>1</v>
      </c>
      <c r="G49" s="200">
        <v>1</v>
      </c>
      <c r="H49" s="200">
        <v>1</v>
      </c>
      <c r="I49" s="200">
        <v>1</v>
      </c>
      <c r="J49" s="200">
        <v>1</v>
      </c>
      <c r="K49" s="200">
        <v>1</v>
      </c>
      <c r="L49" s="200">
        <v>1</v>
      </c>
      <c r="M49" s="200">
        <v>1</v>
      </c>
      <c r="N49" s="200">
        <v>0</v>
      </c>
      <c r="O49" s="201">
        <v>1</v>
      </c>
      <c r="P49" s="185">
        <f t="shared" si="34"/>
        <v>10</v>
      </c>
      <c r="Q49" s="186">
        <f t="shared" si="35"/>
        <v>0.90909090909090906</v>
      </c>
      <c r="R49" s="202">
        <v>0</v>
      </c>
      <c r="S49" s="202">
        <v>0</v>
      </c>
      <c r="T49" s="202">
        <v>1</v>
      </c>
      <c r="U49" s="185">
        <f t="shared" si="36"/>
        <v>1</v>
      </c>
      <c r="V49" s="186">
        <f t="shared" si="37"/>
        <v>0.33333333333333331</v>
      </c>
      <c r="W49" s="203">
        <v>0.5</v>
      </c>
      <c r="X49" s="203">
        <v>1</v>
      </c>
      <c r="Y49" s="203">
        <v>1</v>
      </c>
      <c r="Z49" s="203">
        <v>1</v>
      </c>
      <c r="AA49" s="203">
        <v>1</v>
      </c>
      <c r="AB49" s="203">
        <v>1</v>
      </c>
      <c r="AC49" s="203">
        <v>1</v>
      </c>
      <c r="AD49" s="203">
        <v>1</v>
      </c>
      <c r="AE49" s="203">
        <v>1</v>
      </c>
      <c r="AF49" s="185">
        <f t="shared" si="38"/>
        <v>8.5</v>
      </c>
      <c r="AG49" s="186">
        <f t="shared" si="39"/>
        <v>0.94444444444444442</v>
      </c>
      <c r="AH49" s="203">
        <v>1</v>
      </c>
      <c r="AI49" s="203">
        <v>1</v>
      </c>
      <c r="AJ49" s="185">
        <f t="shared" si="40"/>
        <v>2</v>
      </c>
      <c r="AK49" s="186">
        <f t="shared" si="7"/>
        <v>1</v>
      </c>
      <c r="AL49" s="203">
        <v>1</v>
      </c>
      <c r="AM49" s="202">
        <v>0</v>
      </c>
      <c r="AN49" s="202">
        <v>0</v>
      </c>
      <c r="AO49" s="185">
        <f t="shared" si="41"/>
        <v>1</v>
      </c>
      <c r="AP49" s="186">
        <f t="shared" si="42"/>
        <v>0.33333333333333331</v>
      </c>
      <c r="AQ49" s="203">
        <v>0</v>
      </c>
      <c r="AR49" s="203">
        <v>0.5</v>
      </c>
      <c r="AS49" s="185">
        <f t="shared" si="43"/>
        <v>0.5</v>
      </c>
      <c r="AT49" s="186">
        <f t="shared" si="44"/>
        <v>0.25</v>
      </c>
      <c r="AU49" s="203">
        <v>1</v>
      </c>
      <c r="AV49" s="203">
        <v>1</v>
      </c>
      <c r="AW49" s="203">
        <v>1</v>
      </c>
      <c r="AX49" s="203">
        <v>1</v>
      </c>
      <c r="AY49" s="203">
        <v>1</v>
      </c>
      <c r="AZ49" s="203">
        <v>1</v>
      </c>
      <c r="BA49" s="185">
        <f t="shared" si="45"/>
        <v>6</v>
      </c>
      <c r="BB49" s="186">
        <f t="shared" si="46"/>
        <v>1</v>
      </c>
      <c r="BC49" s="202">
        <v>1</v>
      </c>
      <c r="BD49" s="202">
        <v>1</v>
      </c>
      <c r="BE49" s="185">
        <f t="shared" si="47"/>
        <v>2</v>
      </c>
      <c r="BF49" s="186">
        <f t="shared" si="48"/>
        <v>1</v>
      </c>
      <c r="BG49" s="203">
        <v>1</v>
      </c>
      <c r="BH49" s="140" t="s">
        <v>104</v>
      </c>
      <c r="BI49" s="203">
        <v>0</v>
      </c>
      <c r="BJ49" s="203">
        <v>1</v>
      </c>
      <c r="BK49" s="185">
        <f t="shared" si="49"/>
        <v>2</v>
      </c>
      <c r="BL49" s="186">
        <f t="shared" si="50"/>
        <v>0.66666666666666663</v>
      </c>
      <c r="BM49" s="117">
        <v>1</v>
      </c>
      <c r="BN49" s="90" t="s">
        <v>156</v>
      </c>
      <c r="BO49" s="185">
        <f t="shared" si="51"/>
        <v>1</v>
      </c>
      <c r="BP49" s="186">
        <f t="shared" si="52"/>
        <v>1</v>
      </c>
      <c r="BQ49" s="117">
        <v>1</v>
      </c>
      <c r="BR49" s="185">
        <f t="shared" si="53"/>
        <v>1</v>
      </c>
      <c r="BS49" s="186">
        <f t="shared" si="54"/>
        <v>1</v>
      </c>
      <c r="BT49" s="117">
        <v>1</v>
      </c>
      <c r="BU49" s="117">
        <v>1</v>
      </c>
      <c r="BV49" s="185">
        <f t="shared" si="55"/>
        <v>2</v>
      </c>
      <c r="BW49" s="186">
        <f t="shared" si="56"/>
        <v>1</v>
      </c>
      <c r="BX49" s="117">
        <v>1</v>
      </c>
      <c r="BY49" s="117">
        <v>0</v>
      </c>
      <c r="BZ49" s="117">
        <v>1</v>
      </c>
      <c r="CA49" s="117">
        <v>0</v>
      </c>
      <c r="CB49" s="133" t="s">
        <v>103</v>
      </c>
      <c r="CC49" s="117">
        <v>0</v>
      </c>
      <c r="CD49" s="117">
        <v>0</v>
      </c>
      <c r="CE49" s="185">
        <f t="shared" si="57"/>
        <v>2</v>
      </c>
      <c r="CF49" s="186">
        <f t="shared" si="58"/>
        <v>0.33333333333333331</v>
      </c>
      <c r="CG49" s="117">
        <v>1</v>
      </c>
      <c r="CH49" s="117">
        <v>1</v>
      </c>
      <c r="CI49" s="117">
        <v>0</v>
      </c>
      <c r="CJ49" s="185">
        <f t="shared" si="59"/>
        <v>2</v>
      </c>
      <c r="CK49" s="186">
        <f t="shared" si="60"/>
        <v>0.66666666666666663</v>
      </c>
      <c r="CL49" s="188">
        <f t="shared" si="33"/>
        <v>41</v>
      </c>
      <c r="CM49" s="107">
        <f t="shared" si="61"/>
        <v>0.7592592592592593</v>
      </c>
      <c r="CN49" s="104" t="s">
        <v>176</v>
      </c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</row>
    <row r="50" spans="1:172" s="14" customFormat="1" ht="18.75" customHeight="1" thickTop="1" thickBot="1">
      <c r="A50" s="2"/>
      <c r="B50" s="23"/>
      <c r="C50" s="104" t="s">
        <v>157</v>
      </c>
      <c r="D50" s="6"/>
      <c r="E50" s="162">
        <v>1</v>
      </c>
      <c r="F50" s="162">
        <v>1</v>
      </c>
      <c r="G50" s="162">
        <v>1</v>
      </c>
      <c r="H50" s="162">
        <v>1</v>
      </c>
      <c r="I50" s="162">
        <v>1</v>
      </c>
      <c r="J50" s="162">
        <v>1</v>
      </c>
      <c r="K50" s="162">
        <v>1</v>
      </c>
      <c r="L50" s="162">
        <v>1</v>
      </c>
      <c r="M50" s="162">
        <v>1</v>
      </c>
      <c r="N50" s="162">
        <v>1</v>
      </c>
      <c r="O50" s="162">
        <v>1</v>
      </c>
      <c r="P50" s="185">
        <f t="shared" si="34"/>
        <v>11</v>
      </c>
      <c r="Q50" s="186">
        <f t="shared" si="35"/>
        <v>1</v>
      </c>
      <c r="R50" s="126">
        <v>0</v>
      </c>
      <c r="S50" s="126">
        <v>0</v>
      </c>
      <c r="T50" s="126">
        <v>1</v>
      </c>
      <c r="U50" s="185">
        <f t="shared" si="36"/>
        <v>1</v>
      </c>
      <c r="V50" s="186">
        <f t="shared" si="37"/>
        <v>0.33333333333333331</v>
      </c>
      <c r="W50" s="120">
        <v>1</v>
      </c>
      <c r="X50" s="120">
        <v>1</v>
      </c>
      <c r="Y50" s="120">
        <v>0</v>
      </c>
      <c r="Z50" s="120">
        <v>1</v>
      </c>
      <c r="AA50" s="120">
        <v>1</v>
      </c>
      <c r="AB50" s="120">
        <v>1</v>
      </c>
      <c r="AC50" s="120">
        <v>0</v>
      </c>
      <c r="AD50" s="120">
        <v>0</v>
      </c>
      <c r="AE50" s="120">
        <v>1</v>
      </c>
      <c r="AF50" s="185">
        <f t="shared" si="38"/>
        <v>6</v>
      </c>
      <c r="AG50" s="186">
        <f t="shared" si="39"/>
        <v>0.66666666666666663</v>
      </c>
      <c r="AH50" s="120">
        <v>1</v>
      </c>
      <c r="AI50" s="130" t="s">
        <v>103</v>
      </c>
      <c r="AJ50" s="185">
        <f t="shared" si="40"/>
        <v>1</v>
      </c>
      <c r="AK50" s="186">
        <f>AJ50/1</f>
        <v>1</v>
      </c>
      <c r="AL50" s="120">
        <v>0</v>
      </c>
      <c r="AM50" s="120">
        <v>0</v>
      </c>
      <c r="AN50" s="120">
        <v>0</v>
      </c>
      <c r="AO50" s="185">
        <f t="shared" si="41"/>
        <v>0</v>
      </c>
      <c r="AP50" s="186">
        <f t="shared" si="42"/>
        <v>0</v>
      </c>
      <c r="AQ50" s="120">
        <v>0</v>
      </c>
      <c r="AR50" s="120">
        <v>0.5</v>
      </c>
      <c r="AS50" s="185">
        <f t="shared" si="43"/>
        <v>0.5</v>
      </c>
      <c r="AT50" s="186">
        <f t="shared" si="44"/>
        <v>0.25</v>
      </c>
      <c r="AU50" s="120">
        <v>1</v>
      </c>
      <c r="AV50" s="120">
        <v>1</v>
      </c>
      <c r="AW50" s="120">
        <v>0</v>
      </c>
      <c r="AX50" s="120">
        <v>1</v>
      </c>
      <c r="AY50" s="120">
        <v>1</v>
      </c>
      <c r="AZ50" s="120">
        <v>1</v>
      </c>
      <c r="BA50" s="185">
        <f t="shared" si="45"/>
        <v>5</v>
      </c>
      <c r="BB50" s="186">
        <f t="shared" si="46"/>
        <v>0.83333333333333337</v>
      </c>
      <c r="BC50" s="126">
        <v>1</v>
      </c>
      <c r="BD50" s="126">
        <v>1</v>
      </c>
      <c r="BE50" s="185">
        <f t="shared" si="47"/>
        <v>2</v>
      </c>
      <c r="BF50" s="186">
        <f t="shared" si="48"/>
        <v>1</v>
      </c>
      <c r="BG50" s="120">
        <v>1</v>
      </c>
      <c r="BH50" s="90" t="s">
        <v>156</v>
      </c>
      <c r="BI50" s="120">
        <v>1</v>
      </c>
      <c r="BJ50" s="120">
        <v>0</v>
      </c>
      <c r="BK50" s="185">
        <f t="shared" si="49"/>
        <v>2</v>
      </c>
      <c r="BL50" s="186">
        <f t="shared" si="50"/>
        <v>0.66666666666666663</v>
      </c>
      <c r="BM50" s="117">
        <v>1</v>
      </c>
      <c r="BN50" s="90" t="s">
        <v>156</v>
      </c>
      <c r="BO50" s="185">
        <f t="shared" si="51"/>
        <v>1</v>
      </c>
      <c r="BP50" s="186">
        <f t="shared" si="52"/>
        <v>1</v>
      </c>
      <c r="BQ50" s="117">
        <v>1</v>
      </c>
      <c r="BR50" s="185">
        <f t="shared" si="53"/>
        <v>1</v>
      </c>
      <c r="BS50" s="186">
        <f t="shared" si="54"/>
        <v>1</v>
      </c>
      <c r="BT50" s="117">
        <v>0.5</v>
      </c>
      <c r="BU50" s="117">
        <v>1</v>
      </c>
      <c r="BV50" s="185">
        <f t="shared" si="55"/>
        <v>1.5</v>
      </c>
      <c r="BW50" s="186">
        <f t="shared" si="56"/>
        <v>0.75</v>
      </c>
      <c r="BX50" s="117">
        <v>1</v>
      </c>
      <c r="BY50" s="117">
        <v>1</v>
      </c>
      <c r="BZ50" s="117">
        <v>1</v>
      </c>
      <c r="CA50" s="117">
        <v>1</v>
      </c>
      <c r="CB50" s="89" t="s">
        <v>103</v>
      </c>
      <c r="CC50" s="117">
        <v>1</v>
      </c>
      <c r="CD50" s="117">
        <v>0</v>
      </c>
      <c r="CE50" s="185">
        <f t="shared" si="57"/>
        <v>5</v>
      </c>
      <c r="CF50" s="186">
        <f t="shared" si="58"/>
        <v>0.83333333333333337</v>
      </c>
      <c r="CG50" s="117">
        <v>1</v>
      </c>
      <c r="CH50" s="117">
        <v>1</v>
      </c>
      <c r="CI50" s="117">
        <v>1</v>
      </c>
      <c r="CJ50" s="185">
        <f t="shared" si="59"/>
        <v>3</v>
      </c>
      <c r="CK50" s="186">
        <f t="shared" si="60"/>
        <v>1</v>
      </c>
      <c r="CL50" s="188">
        <f t="shared" si="33"/>
        <v>40</v>
      </c>
      <c r="CM50" s="107">
        <f>CL50/53</f>
        <v>0.75471698113207553</v>
      </c>
      <c r="CN50" s="104" t="s">
        <v>157</v>
      </c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</row>
    <row r="51" spans="1:172" s="14" customFormat="1" ht="19.5" customHeight="1" thickTop="1" thickBot="1">
      <c r="A51" s="7"/>
      <c r="B51" s="22"/>
      <c r="C51" s="104" t="s">
        <v>194</v>
      </c>
      <c r="D51" s="6"/>
      <c r="E51" s="164">
        <v>1</v>
      </c>
      <c r="F51" s="164">
        <v>1</v>
      </c>
      <c r="G51" s="164">
        <v>1</v>
      </c>
      <c r="H51" s="164">
        <v>1</v>
      </c>
      <c r="I51" s="164">
        <v>1</v>
      </c>
      <c r="J51" s="165">
        <v>1</v>
      </c>
      <c r="K51" s="164">
        <v>1</v>
      </c>
      <c r="L51" s="165">
        <v>0.5</v>
      </c>
      <c r="M51" s="165">
        <v>1</v>
      </c>
      <c r="N51" s="165">
        <v>1</v>
      </c>
      <c r="O51" s="165"/>
      <c r="P51" s="185">
        <f t="shared" si="34"/>
        <v>9.5</v>
      </c>
      <c r="Q51" s="186">
        <f t="shared" si="35"/>
        <v>0.86363636363636365</v>
      </c>
      <c r="R51" s="116">
        <v>1</v>
      </c>
      <c r="S51" s="116">
        <v>1</v>
      </c>
      <c r="T51" s="116">
        <v>1</v>
      </c>
      <c r="U51" s="185">
        <f t="shared" si="36"/>
        <v>3</v>
      </c>
      <c r="V51" s="186">
        <f t="shared" si="37"/>
        <v>1</v>
      </c>
      <c r="W51" s="116">
        <v>1</v>
      </c>
      <c r="X51" s="116">
        <v>1</v>
      </c>
      <c r="Y51" s="116">
        <v>1</v>
      </c>
      <c r="Z51" s="116">
        <v>1</v>
      </c>
      <c r="AA51" s="116">
        <v>1</v>
      </c>
      <c r="AB51" s="116">
        <v>1</v>
      </c>
      <c r="AC51" s="116">
        <v>0</v>
      </c>
      <c r="AD51" s="116">
        <v>1</v>
      </c>
      <c r="AE51" s="116">
        <v>1</v>
      </c>
      <c r="AF51" s="185">
        <f t="shared" si="38"/>
        <v>8</v>
      </c>
      <c r="AG51" s="186">
        <f t="shared" si="39"/>
        <v>0.88888888888888884</v>
      </c>
      <c r="AH51" s="116">
        <v>1</v>
      </c>
      <c r="AI51" s="134">
        <v>1</v>
      </c>
      <c r="AJ51" s="185">
        <f t="shared" si="40"/>
        <v>2</v>
      </c>
      <c r="AK51" s="186">
        <f>AJ51/2</f>
        <v>1</v>
      </c>
      <c r="AL51" s="134">
        <v>0</v>
      </c>
      <c r="AM51" s="116">
        <v>1</v>
      </c>
      <c r="AN51" s="129">
        <v>0</v>
      </c>
      <c r="AO51" s="185">
        <f t="shared" si="41"/>
        <v>1</v>
      </c>
      <c r="AP51" s="186">
        <f t="shared" si="42"/>
        <v>0.33333333333333331</v>
      </c>
      <c r="AQ51" s="116">
        <v>1</v>
      </c>
      <c r="AR51" s="134">
        <v>0.5</v>
      </c>
      <c r="AS51" s="185">
        <f t="shared" si="43"/>
        <v>1.5</v>
      </c>
      <c r="AT51" s="186">
        <f t="shared" si="44"/>
        <v>0.75</v>
      </c>
      <c r="AU51" s="116">
        <v>1</v>
      </c>
      <c r="AV51" s="116">
        <v>1</v>
      </c>
      <c r="AW51" s="116">
        <v>0</v>
      </c>
      <c r="AX51" s="116">
        <v>1</v>
      </c>
      <c r="AY51" s="116">
        <v>1</v>
      </c>
      <c r="AZ51" s="116">
        <v>1</v>
      </c>
      <c r="BA51" s="185">
        <f t="shared" si="45"/>
        <v>5</v>
      </c>
      <c r="BB51" s="186">
        <f t="shared" si="46"/>
        <v>0.83333333333333337</v>
      </c>
      <c r="BC51" s="116">
        <v>1</v>
      </c>
      <c r="BD51" s="116">
        <v>1</v>
      </c>
      <c r="BE51" s="185">
        <f t="shared" si="47"/>
        <v>2</v>
      </c>
      <c r="BF51" s="186">
        <f t="shared" si="48"/>
        <v>1</v>
      </c>
      <c r="BG51" s="116">
        <v>1</v>
      </c>
      <c r="BH51" s="90" t="s">
        <v>104</v>
      </c>
      <c r="BI51" s="116">
        <v>0</v>
      </c>
      <c r="BJ51" s="116">
        <v>0</v>
      </c>
      <c r="BK51" s="185">
        <f t="shared" si="49"/>
        <v>1</v>
      </c>
      <c r="BL51" s="186">
        <f t="shared" si="50"/>
        <v>0.33333333333333331</v>
      </c>
      <c r="BM51" s="117">
        <v>1</v>
      </c>
      <c r="BN51" s="90" t="s">
        <v>104</v>
      </c>
      <c r="BO51" s="185">
        <f t="shared" si="51"/>
        <v>1</v>
      </c>
      <c r="BP51" s="186">
        <f t="shared" si="52"/>
        <v>1</v>
      </c>
      <c r="BQ51" s="117">
        <v>0</v>
      </c>
      <c r="BR51" s="185">
        <f t="shared" si="53"/>
        <v>0</v>
      </c>
      <c r="BS51" s="186">
        <f t="shared" si="54"/>
        <v>0</v>
      </c>
      <c r="BT51" s="117">
        <v>1</v>
      </c>
      <c r="BU51" s="117">
        <v>1</v>
      </c>
      <c r="BV51" s="185">
        <f t="shared" si="55"/>
        <v>2</v>
      </c>
      <c r="BW51" s="186">
        <f t="shared" si="56"/>
        <v>1</v>
      </c>
      <c r="BX51" s="117">
        <v>1</v>
      </c>
      <c r="BY51" s="117">
        <v>0</v>
      </c>
      <c r="BZ51" s="117">
        <v>1</v>
      </c>
      <c r="CA51" s="117">
        <v>1</v>
      </c>
      <c r="CB51" s="89" t="s">
        <v>103</v>
      </c>
      <c r="CC51" s="117">
        <v>0</v>
      </c>
      <c r="CD51" s="117">
        <v>0</v>
      </c>
      <c r="CE51" s="185">
        <f t="shared" si="57"/>
        <v>3</v>
      </c>
      <c r="CF51" s="186">
        <f t="shared" si="58"/>
        <v>0.5</v>
      </c>
      <c r="CG51" s="117">
        <v>1</v>
      </c>
      <c r="CH51" s="117">
        <v>0</v>
      </c>
      <c r="CI51" s="117">
        <v>0</v>
      </c>
      <c r="CJ51" s="185">
        <f t="shared" si="59"/>
        <v>1</v>
      </c>
      <c r="CK51" s="186">
        <f t="shared" si="60"/>
        <v>0.33333333333333331</v>
      </c>
      <c r="CL51" s="188">
        <f t="shared" si="33"/>
        <v>40</v>
      </c>
      <c r="CM51" s="107">
        <f>CL51/54</f>
        <v>0.7407407407407407</v>
      </c>
      <c r="CN51" s="104" t="s">
        <v>194</v>
      </c>
    </row>
    <row r="52" spans="1:172" s="14" customFormat="1" ht="18.75" customHeight="1" thickTop="1" thickBot="1">
      <c r="A52" s="2"/>
      <c r="B52" s="23"/>
      <c r="C52" s="104" t="s">
        <v>150</v>
      </c>
      <c r="D52" s="27"/>
      <c r="E52" s="164">
        <v>1</v>
      </c>
      <c r="F52" s="164">
        <v>1</v>
      </c>
      <c r="G52" s="164">
        <v>1</v>
      </c>
      <c r="H52" s="164">
        <v>1</v>
      </c>
      <c r="I52" s="164">
        <v>1</v>
      </c>
      <c r="J52" s="164">
        <v>1</v>
      </c>
      <c r="K52" s="164">
        <v>1</v>
      </c>
      <c r="L52" s="164">
        <v>1</v>
      </c>
      <c r="M52" s="164">
        <v>1</v>
      </c>
      <c r="N52" s="164">
        <v>1</v>
      </c>
      <c r="O52" s="164">
        <v>1</v>
      </c>
      <c r="P52" s="185">
        <f t="shared" si="34"/>
        <v>11</v>
      </c>
      <c r="Q52" s="186">
        <f t="shared" si="35"/>
        <v>1</v>
      </c>
      <c r="R52" s="116">
        <v>1</v>
      </c>
      <c r="S52" s="116">
        <v>1</v>
      </c>
      <c r="T52" s="116">
        <v>1</v>
      </c>
      <c r="U52" s="185">
        <f t="shared" si="36"/>
        <v>3</v>
      </c>
      <c r="V52" s="186">
        <f t="shared" si="37"/>
        <v>1</v>
      </c>
      <c r="W52" s="116">
        <v>0</v>
      </c>
      <c r="X52" s="116">
        <v>0.5</v>
      </c>
      <c r="Y52" s="116">
        <v>1</v>
      </c>
      <c r="Z52" s="116">
        <v>1</v>
      </c>
      <c r="AA52" s="116">
        <v>1</v>
      </c>
      <c r="AB52" s="116">
        <v>1</v>
      </c>
      <c r="AC52" s="116">
        <v>0</v>
      </c>
      <c r="AD52" s="116">
        <v>0.5</v>
      </c>
      <c r="AE52" s="116">
        <v>1</v>
      </c>
      <c r="AF52" s="185">
        <f t="shared" si="38"/>
        <v>6</v>
      </c>
      <c r="AG52" s="186">
        <f t="shared" si="39"/>
        <v>0.66666666666666663</v>
      </c>
      <c r="AH52" s="116">
        <v>1</v>
      </c>
      <c r="AI52" s="116">
        <v>1</v>
      </c>
      <c r="AJ52" s="185">
        <f t="shared" si="40"/>
        <v>2</v>
      </c>
      <c r="AK52" s="186">
        <f>AJ52/2</f>
        <v>1</v>
      </c>
      <c r="AL52" s="116">
        <v>0</v>
      </c>
      <c r="AM52" s="116">
        <v>1</v>
      </c>
      <c r="AN52" s="116">
        <v>0.5</v>
      </c>
      <c r="AO52" s="185">
        <f t="shared" si="41"/>
        <v>1.5</v>
      </c>
      <c r="AP52" s="186">
        <f t="shared" si="42"/>
        <v>0.5</v>
      </c>
      <c r="AQ52" s="116">
        <v>0</v>
      </c>
      <c r="AR52" s="116">
        <v>0.5</v>
      </c>
      <c r="AS52" s="185">
        <f t="shared" si="43"/>
        <v>0.5</v>
      </c>
      <c r="AT52" s="186">
        <f t="shared" si="44"/>
        <v>0.25</v>
      </c>
      <c r="AU52" s="116">
        <v>1</v>
      </c>
      <c r="AV52" s="116">
        <v>1</v>
      </c>
      <c r="AW52" s="116">
        <v>0</v>
      </c>
      <c r="AX52" s="116">
        <v>0</v>
      </c>
      <c r="AY52" s="116">
        <v>0</v>
      </c>
      <c r="AZ52" s="116">
        <v>1</v>
      </c>
      <c r="BA52" s="185">
        <f t="shared" si="45"/>
        <v>3</v>
      </c>
      <c r="BB52" s="186">
        <f t="shared" si="46"/>
        <v>0.5</v>
      </c>
      <c r="BC52" s="116">
        <v>1</v>
      </c>
      <c r="BD52" s="116">
        <v>1</v>
      </c>
      <c r="BE52" s="185">
        <f t="shared" si="47"/>
        <v>2</v>
      </c>
      <c r="BF52" s="186">
        <f t="shared" si="48"/>
        <v>1</v>
      </c>
      <c r="BG52" s="116">
        <v>1</v>
      </c>
      <c r="BH52" s="90" t="s">
        <v>104</v>
      </c>
      <c r="BI52" s="116">
        <v>1</v>
      </c>
      <c r="BJ52" s="116">
        <v>0</v>
      </c>
      <c r="BK52" s="185">
        <f t="shared" si="49"/>
        <v>2</v>
      </c>
      <c r="BL52" s="186">
        <f t="shared" si="50"/>
        <v>0.66666666666666663</v>
      </c>
      <c r="BM52" s="117">
        <v>1</v>
      </c>
      <c r="BN52" s="90" t="s">
        <v>104</v>
      </c>
      <c r="BO52" s="185">
        <f t="shared" si="51"/>
        <v>1</v>
      </c>
      <c r="BP52" s="186">
        <f t="shared" si="52"/>
        <v>1</v>
      </c>
      <c r="BQ52" s="117">
        <v>1</v>
      </c>
      <c r="BR52" s="185">
        <f t="shared" si="53"/>
        <v>1</v>
      </c>
      <c r="BS52" s="186">
        <f t="shared" si="54"/>
        <v>1</v>
      </c>
      <c r="BT52" s="117">
        <v>1</v>
      </c>
      <c r="BU52" s="117">
        <v>1</v>
      </c>
      <c r="BV52" s="185">
        <f t="shared" si="55"/>
        <v>2</v>
      </c>
      <c r="BW52" s="186">
        <f t="shared" si="56"/>
        <v>1</v>
      </c>
      <c r="BX52" s="117">
        <v>1</v>
      </c>
      <c r="BY52" s="117">
        <v>0</v>
      </c>
      <c r="BZ52" s="117">
        <v>0</v>
      </c>
      <c r="CA52" s="117">
        <v>0</v>
      </c>
      <c r="CB52" s="140" t="s">
        <v>105</v>
      </c>
      <c r="CC52" s="117">
        <v>1</v>
      </c>
      <c r="CD52" s="117">
        <v>1</v>
      </c>
      <c r="CE52" s="185">
        <f t="shared" si="57"/>
        <v>3</v>
      </c>
      <c r="CF52" s="186">
        <f t="shared" si="58"/>
        <v>0.5</v>
      </c>
      <c r="CG52" s="117">
        <v>1</v>
      </c>
      <c r="CH52" s="117">
        <v>0.5</v>
      </c>
      <c r="CI52" s="117">
        <v>0</v>
      </c>
      <c r="CJ52" s="185">
        <f t="shared" si="59"/>
        <v>1.5</v>
      </c>
      <c r="CK52" s="186">
        <f t="shared" si="60"/>
        <v>0.5</v>
      </c>
      <c r="CL52" s="188">
        <f t="shared" si="33"/>
        <v>39.5</v>
      </c>
      <c r="CM52" s="107">
        <f>CL52/54</f>
        <v>0.73148148148148151</v>
      </c>
      <c r="CN52" s="104" t="s">
        <v>150</v>
      </c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</row>
    <row r="53" spans="1:172" s="14" customFormat="1" ht="18.75" customHeight="1" thickTop="1" thickBot="1">
      <c r="A53" s="2"/>
      <c r="B53" s="23"/>
      <c r="C53" s="104" t="s">
        <v>183</v>
      </c>
      <c r="D53" s="27"/>
      <c r="E53" s="158">
        <v>1</v>
      </c>
      <c r="F53" s="158">
        <v>1</v>
      </c>
      <c r="G53" s="158">
        <v>1</v>
      </c>
      <c r="H53" s="158">
        <v>1</v>
      </c>
      <c r="I53" s="158">
        <v>1</v>
      </c>
      <c r="J53" s="159">
        <v>1</v>
      </c>
      <c r="K53" s="160">
        <v>1</v>
      </c>
      <c r="L53" s="159">
        <v>0</v>
      </c>
      <c r="M53" s="159">
        <v>1</v>
      </c>
      <c r="N53" s="159">
        <v>1</v>
      </c>
      <c r="O53" s="159">
        <v>1</v>
      </c>
      <c r="P53" s="185">
        <f t="shared" si="34"/>
        <v>10</v>
      </c>
      <c r="Q53" s="186">
        <f t="shared" si="35"/>
        <v>0.90909090909090906</v>
      </c>
      <c r="R53" s="40">
        <v>1</v>
      </c>
      <c r="S53" s="40">
        <v>1</v>
      </c>
      <c r="T53" s="40">
        <v>1</v>
      </c>
      <c r="U53" s="185">
        <f t="shared" si="36"/>
        <v>3</v>
      </c>
      <c r="V53" s="186">
        <f t="shared" si="37"/>
        <v>1</v>
      </c>
      <c r="W53" s="84">
        <v>0.5</v>
      </c>
      <c r="X53" s="40">
        <v>1</v>
      </c>
      <c r="Y53" s="40">
        <v>1</v>
      </c>
      <c r="Z53" s="40">
        <v>1</v>
      </c>
      <c r="AA53" s="40">
        <v>1</v>
      </c>
      <c r="AB53" s="40">
        <v>1</v>
      </c>
      <c r="AC53" s="40">
        <v>1</v>
      </c>
      <c r="AD53" s="40">
        <v>1</v>
      </c>
      <c r="AE53" s="40">
        <v>1</v>
      </c>
      <c r="AF53" s="185">
        <f t="shared" si="38"/>
        <v>8.5</v>
      </c>
      <c r="AG53" s="186">
        <f t="shared" si="39"/>
        <v>0.94444444444444442</v>
      </c>
      <c r="AH53" s="40">
        <v>0</v>
      </c>
      <c r="AI53" s="40">
        <v>0</v>
      </c>
      <c r="AJ53" s="185">
        <f t="shared" si="40"/>
        <v>0</v>
      </c>
      <c r="AK53" s="186">
        <f>AJ53/2</f>
        <v>0</v>
      </c>
      <c r="AL53" s="86">
        <v>1</v>
      </c>
      <c r="AM53" s="40">
        <v>0</v>
      </c>
      <c r="AN53" s="86">
        <v>1</v>
      </c>
      <c r="AO53" s="185">
        <f t="shared" si="41"/>
        <v>2</v>
      </c>
      <c r="AP53" s="186">
        <f t="shared" si="42"/>
        <v>0.66666666666666663</v>
      </c>
      <c r="AQ53" s="87">
        <v>0</v>
      </c>
      <c r="AR53" s="86">
        <v>1</v>
      </c>
      <c r="AS53" s="185">
        <f t="shared" si="43"/>
        <v>1</v>
      </c>
      <c r="AT53" s="186">
        <f t="shared" si="44"/>
        <v>0.5</v>
      </c>
      <c r="AU53" s="40">
        <v>1</v>
      </c>
      <c r="AV53" s="40">
        <v>1</v>
      </c>
      <c r="AW53" s="40">
        <v>1</v>
      </c>
      <c r="AX53" s="40">
        <v>0</v>
      </c>
      <c r="AY53" s="40">
        <v>1</v>
      </c>
      <c r="AZ53" s="40">
        <v>1</v>
      </c>
      <c r="BA53" s="185">
        <f t="shared" si="45"/>
        <v>5</v>
      </c>
      <c r="BB53" s="186">
        <f t="shared" si="46"/>
        <v>0.83333333333333337</v>
      </c>
      <c r="BC53" s="40">
        <v>1</v>
      </c>
      <c r="BD53" s="40">
        <v>1</v>
      </c>
      <c r="BE53" s="185">
        <f t="shared" si="47"/>
        <v>2</v>
      </c>
      <c r="BF53" s="186">
        <f t="shared" si="48"/>
        <v>1</v>
      </c>
      <c r="BG53" s="40">
        <v>1</v>
      </c>
      <c r="BH53" s="90" t="s">
        <v>104</v>
      </c>
      <c r="BI53" s="40">
        <v>0</v>
      </c>
      <c r="BJ53" s="40">
        <v>0</v>
      </c>
      <c r="BK53" s="185">
        <f t="shared" si="49"/>
        <v>1</v>
      </c>
      <c r="BL53" s="186">
        <f t="shared" si="50"/>
        <v>0.33333333333333331</v>
      </c>
      <c r="BM53" s="117">
        <v>1</v>
      </c>
      <c r="BN53" s="90" t="s">
        <v>104</v>
      </c>
      <c r="BO53" s="185">
        <f t="shared" si="51"/>
        <v>1</v>
      </c>
      <c r="BP53" s="186">
        <f t="shared" si="52"/>
        <v>1</v>
      </c>
      <c r="BQ53" s="117">
        <v>1</v>
      </c>
      <c r="BR53" s="185">
        <f t="shared" si="53"/>
        <v>1</v>
      </c>
      <c r="BS53" s="186">
        <f t="shared" si="54"/>
        <v>1</v>
      </c>
      <c r="BT53" s="117">
        <v>1</v>
      </c>
      <c r="BU53" s="117">
        <v>1</v>
      </c>
      <c r="BV53" s="185">
        <f t="shared" si="55"/>
        <v>2</v>
      </c>
      <c r="BW53" s="186">
        <f t="shared" si="56"/>
        <v>1</v>
      </c>
      <c r="BX53" s="117">
        <v>1</v>
      </c>
      <c r="BY53" s="117">
        <v>0</v>
      </c>
      <c r="BZ53" s="117">
        <v>1</v>
      </c>
      <c r="CA53" s="117">
        <v>0</v>
      </c>
      <c r="CB53" s="89" t="s">
        <v>103</v>
      </c>
      <c r="CC53" s="117">
        <v>0</v>
      </c>
      <c r="CD53" s="117">
        <v>1</v>
      </c>
      <c r="CE53" s="185">
        <f t="shared" si="57"/>
        <v>3</v>
      </c>
      <c r="CF53" s="186">
        <f t="shared" si="58"/>
        <v>0.5</v>
      </c>
      <c r="CG53" s="117">
        <v>0</v>
      </c>
      <c r="CH53" s="117">
        <v>0</v>
      </c>
      <c r="CI53" s="117">
        <v>0</v>
      </c>
      <c r="CJ53" s="185">
        <f t="shared" si="59"/>
        <v>0</v>
      </c>
      <c r="CK53" s="186">
        <f t="shared" si="60"/>
        <v>0</v>
      </c>
      <c r="CL53" s="188">
        <f t="shared" si="33"/>
        <v>39.5</v>
      </c>
      <c r="CM53" s="107">
        <f>CL53/54</f>
        <v>0.73148148148148151</v>
      </c>
      <c r="CN53" s="104" t="s">
        <v>183</v>
      </c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</row>
    <row r="54" spans="1:172" s="14" customFormat="1" ht="15.75" customHeight="1" thickTop="1" thickBot="1">
      <c r="A54" s="7"/>
      <c r="B54" s="22"/>
      <c r="C54" s="104" t="s">
        <v>222</v>
      </c>
      <c r="D54" s="27"/>
      <c r="E54" s="159">
        <v>1</v>
      </c>
      <c r="F54" s="158">
        <v>1</v>
      </c>
      <c r="G54" s="158">
        <v>1</v>
      </c>
      <c r="H54" s="158">
        <v>1</v>
      </c>
      <c r="I54" s="158">
        <v>1</v>
      </c>
      <c r="J54" s="159">
        <v>1</v>
      </c>
      <c r="K54" s="160">
        <v>1</v>
      </c>
      <c r="L54" s="159">
        <v>1</v>
      </c>
      <c r="M54" s="159">
        <v>1</v>
      </c>
      <c r="N54" s="159">
        <v>1</v>
      </c>
      <c r="O54" s="159">
        <v>1</v>
      </c>
      <c r="P54" s="185">
        <f t="shared" si="34"/>
        <v>11</v>
      </c>
      <c r="Q54" s="186">
        <f t="shared" si="35"/>
        <v>1</v>
      </c>
      <c r="R54" s="40">
        <v>1</v>
      </c>
      <c r="S54" s="40">
        <v>1</v>
      </c>
      <c r="T54" s="40">
        <v>1</v>
      </c>
      <c r="U54" s="185">
        <f t="shared" si="36"/>
        <v>3</v>
      </c>
      <c r="V54" s="186">
        <f t="shared" si="37"/>
        <v>1</v>
      </c>
      <c r="W54" s="40">
        <v>1</v>
      </c>
      <c r="X54" s="40">
        <v>1</v>
      </c>
      <c r="Y54" s="40">
        <v>1</v>
      </c>
      <c r="Z54" s="40">
        <v>1</v>
      </c>
      <c r="AA54" s="40">
        <v>1</v>
      </c>
      <c r="AB54" s="40">
        <v>1</v>
      </c>
      <c r="AC54" s="40">
        <v>1</v>
      </c>
      <c r="AD54" s="40">
        <v>1</v>
      </c>
      <c r="AE54" s="40">
        <v>1</v>
      </c>
      <c r="AF54" s="185">
        <f t="shared" si="38"/>
        <v>9</v>
      </c>
      <c r="AG54" s="186">
        <f t="shared" si="39"/>
        <v>1</v>
      </c>
      <c r="AH54" s="40">
        <v>0</v>
      </c>
      <c r="AI54" s="89" t="s">
        <v>103</v>
      </c>
      <c r="AJ54" s="185">
        <f t="shared" si="40"/>
        <v>0</v>
      </c>
      <c r="AK54" s="186">
        <f>AJ54/1</f>
        <v>0</v>
      </c>
      <c r="AL54" s="86">
        <v>0</v>
      </c>
      <c r="AM54" s="40">
        <v>0</v>
      </c>
      <c r="AN54" s="40">
        <v>0</v>
      </c>
      <c r="AO54" s="185">
        <f t="shared" si="41"/>
        <v>0</v>
      </c>
      <c r="AP54" s="186">
        <f t="shared" si="42"/>
        <v>0</v>
      </c>
      <c r="AQ54" s="87">
        <v>0</v>
      </c>
      <c r="AR54" s="86">
        <v>1</v>
      </c>
      <c r="AS54" s="185">
        <f t="shared" si="43"/>
        <v>1</v>
      </c>
      <c r="AT54" s="186">
        <f t="shared" si="44"/>
        <v>0.5</v>
      </c>
      <c r="AU54" s="40">
        <v>1</v>
      </c>
      <c r="AV54" s="40">
        <v>1</v>
      </c>
      <c r="AW54" s="40">
        <v>0</v>
      </c>
      <c r="AX54" s="40">
        <v>0</v>
      </c>
      <c r="AY54" s="40">
        <v>1</v>
      </c>
      <c r="AZ54" s="40">
        <v>1</v>
      </c>
      <c r="BA54" s="185">
        <f t="shared" si="45"/>
        <v>4</v>
      </c>
      <c r="BB54" s="186">
        <f t="shared" si="46"/>
        <v>0.66666666666666663</v>
      </c>
      <c r="BC54" s="40">
        <v>1</v>
      </c>
      <c r="BD54" s="40">
        <v>1</v>
      </c>
      <c r="BE54" s="185">
        <f t="shared" si="47"/>
        <v>2</v>
      </c>
      <c r="BF54" s="186">
        <f t="shared" si="48"/>
        <v>1</v>
      </c>
      <c r="BG54" s="40">
        <v>1</v>
      </c>
      <c r="BH54" s="90" t="s">
        <v>104</v>
      </c>
      <c r="BI54" s="40">
        <v>1</v>
      </c>
      <c r="BJ54" s="40">
        <v>0</v>
      </c>
      <c r="BK54" s="185">
        <f t="shared" si="49"/>
        <v>2</v>
      </c>
      <c r="BL54" s="186">
        <f t="shared" si="50"/>
        <v>0.66666666666666663</v>
      </c>
      <c r="BM54" s="117">
        <v>1</v>
      </c>
      <c r="BN54" s="90" t="s">
        <v>104</v>
      </c>
      <c r="BO54" s="185">
        <f t="shared" si="51"/>
        <v>1</v>
      </c>
      <c r="BP54" s="186">
        <f t="shared" si="52"/>
        <v>1</v>
      </c>
      <c r="BQ54" s="117">
        <v>0</v>
      </c>
      <c r="BR54" s="185">
        <f t="shared" si="53"/>
        <v>0</v>
      </c>
      <c r="BS54" s="186">
        <f t="shared" si="54"/>
        <v>0</v>
      </c>
      <c r="BT54" s="117">
        <v>1</v>
      </c>
      <c r="BU54" s="117">
        <v>1</v>
      </c>
      <c r="BV54" s="185">
        <f t="shared" si="55"/>
        <v>2</v>
      </c>
      <c r="BW54" s="186">
        <f t="shared" si="56"/>
        <v>1</v>
      </c>
      <c r="BX54" s="117">
        <v>1</v>
      </c>
      <c r="BY54" s="117">
        <v>0</v>
      </c>
      <c r="BZ54" s="117">
        <v>0</v>
      </c>
      <c r="CA54" s="117">
        <v>0</v>
      </c>
      <c r="CB54" s="89" t="s">
        <v>103</v>
      </c>
      <c r="CC54" s="117">
        <v>0</v>
      </c>
      <c r="CD54" s="117">
        <v>0</v>
      </c>
      <c r="CE54" s="185">
        <f t="shared" si="57"/>
        <v>1</v>
      </c>
      <c r="CF54" s="186">
        <f t="shared" si="58"/>
        <v>0.16666666666666666</v>
      </c>
      <c r="CG54" s="117">
        <v>1</v>
      </c>
      <c r="CH54" s="117">
        <v>1</v>
      </c>
      <c r="CI54" s="117">
        <v>1</v>
      </c>
      <c r="CJ54" s="185">
        <f t="shared" si="59"/>
        <v>3</v>
      </c>
      <c r="CK54" s="186">
        <f t="shared" si="60"/>
        <v>1</v>
      </c>
      <c r="CL54" s="188">
        <f t="shared" si="33"/>
        <v>39</v>
      </c>
      <c r="CM54" s="107">
        <f>CL54/54</f>
        <v>0.72222222222222221</v>
      </c>
      <c r="CN54" s="104" t="s">
        <v>222</v>
      </c>
    </row>
    <row r="55" spans="1:172" s="14" customFormat="1" ht="18.75" customHeight="1" thickTop="1" thickBot="1">
      <c r="A55" s="2"/>
      <c r="B55" s="23"/>
      <c r="C55" s="104" t="s">
        <v>186</v>
      </c>
      <c r="D55" s="27"/>
      <c r="E55" s="163">
        <v>1</v>
      </c>
      <c r="F55" s="163">
        <v>1</v>
      </c>
      <c r="G55" s="163">
        <v>1</v>
      </c>
      <c r="H55" s="163">
        <v>1</v>
      </c>
      <c r="I55" s="163">
        <v>1</v>
      </c>
      <c r="J55" s="163">
        <v>1</v>
      </c>
      <c r="K55" s="163">
        <v>1</v>
      </c>
      <c r="L55" s="163">
        <v>1</v>
      </c>
      <c r="M55" s="163">
        <v>1</v>
      </c>
      <c r="N55" s="163">
        <v>1</v>
      </c>
      <c r="O55" s="163">
        <v>0</v>
      </c>
      <c r="P55" s="185">
        <f t="shared" si="34"/>
        <v>10</v>
      </c>
      <c r="Q55" s="186">
        <f t="shared" si="35"/>
        <v>0.90909090909090906</v>
      </c>
      <c r="R55" s="108">
        <v>1</v>
      </c>
      <c r="S55" s="108">
        <v>1</v>
      </c>
      <c r="T55" s="108">
        <v>1</v>
      </c>
      <c r="U55" s="185">
        <f t="shared" si="36"/>
        <v>3</v>
      </c>
      <c r="V55" s="186">
        <f t="shared" si="37"/>
        <v>1</v>
      </c>
      <c r="W55" s="108">
        <v>1</v>
      </c>
      <c r="X55" s="108">
        <v>1</v>
      </c>
      <c r="Y55" s="108">
        <v>1</v>
      </c>
      <c r="Z55" s="108">
        <v>1</v>
      </c>
      <c r="AA55" s="108">
        <v>1</v>
      </c>
      <c r="AB55" s="108">
        <v>1</v>
      </c>
      <c r="AC55" s="108">
        <v>1</v>
      </c>
      <c r="AD55" s="108">
        <v>0</v>
      </c>
      <c r="AE55" s="108">
        <v>1</v>
      </c>
      <c r="AF55" s="185">
        <f t="shared" si="38"/>
        <v>8</v>
      </c>
      <c r="AG55" s="186">
        <f t="shared" si="39"/>
        <v>0.88888888888888884</v>
      </c>
      <c r="AH55" s="196">
        <v>1</v>
      </c>
      <c r="AI55" s="149" t="s">
        <v>103</v>
      </c>
      <c r="AJ55" s="185">
        <f t="shared" si="40"/>
        <v>1</v>
      </c>
      <c r="AK55" s="186">
        <f>AJ55/1</f>
        <v>1</v>
      </c>
      <c r="AL55" s="109">
        <v>0</v>
      </c>
      <c r="AM55" s="109">
        <v>0</v>
      </c>
      <c r="AN55" s="109">
        <v>0</v>
      </c>
      <c r="AO55" s="185">
        <f t="shared" si="41"/>
        <v>0</v>
      </c>
      <c r="AP55" s="186">
        <f t="shared" si="42"/>
        <v>0</v>
      </c>
      <c r="AQ55" s="108">
        <v>1</v>
      </c>
      <c r="AR55" s="108">
        <v>0.5</v>
      </c>
      <c r="AS55" s="185">
        <f t="shared" si="43"/>
        <v>1.5</v>
      </c>
      <c r="AT55" s="186">
        <f t="shared" si="44"/>
        <v>0.75</v>
      </c>
      <c r="AU55" s="108">
        <v>0</v>
      </c>
      <c r="AV55" s="108">
        <v>1</v>
      </c>
      <c r="AW55" s="108">
        <v>1</v>
      </c>
      <c r="AX55" s="108">
        <v>0</v>
      </c>
      <c r="AY55" s="108">
        <v>1</v>
      </c>
      <c r="AZ55" s="108">
        <v>1</v>
      </c>
      <c r="BA55" s="185">
        <f t="shared" si="45"/>
        <v>4</v>
      </c>
      <c r="BB55" s="186">
        <f t="shared" si="46"/>
        <v>0.66666666666666663</v>
      </c>
      <c r="BC55" s="109">
        <v>1</v>
      </c>
      <c r="BD55" s="109">
        <v>1</v>
      </c>
      <c r="BE55" s="185">
        <f t="shared" si="47"/>
        <v>2</v>
      </c>
      <c r="BF55" s="186">
        <f t="shared" si="48"/>
        <v>1</v>
      </c>
      <c r="BG55" s="108">
        <v>1</v>
      </c>
      <c r="BH55" s="90" t="s">
        <v>104</v>
      </c>
      <c r="BI55" s="108">
        <v>1</v>
      </c>
      <c r="BJ55" s="119">
        <v>1</v>
      </c>
      <c r="BK55" s="185">
        <f t="shared" si="49"/>
        <v>3</v>
      </c>
      <c r="BL55" s="186">
        <f t="shared" si="50"/>
        <v>1</v>
      </c>
      <c r="BM55" s="117">
        <v>1</v>
      </c>
      <c r="BN55" s="90" t="s">
        <v>105</v>
      </c>
      <c r="BO55" s="185">
        <f t="shared" si="51"/>
        <v>1</v>
      </c>
      <c r="BP55" s="186">
        <f t="shared" si="52"/>
        <v>1</v>
      </c>
      <c r="BQ55" s="117">
        <v>1</v>
      </c>
      <c r="BR55" s="185">
        <f t="shared" si="53"/>
        <v>1</v>
      </c>
      <c r="BS55" s="186">
        <f t="shared" si="54"/>
        <v>1</v>
      </c>
      <c r="BT55" s="117">
        <v>1</v>
      </c>
      <c r="BU55" s="117">
        <v>0.5</v>
      </c>
      <c r="BV55" s="185">
        <f t="shared" si="55"/>
        <v>1.5</v>
      </c>
      <c r="BW55" s="186">
        <f t="shared" si="56"/>
        <v>0.75</v>
      </c>
      <c r="BX55" s="117">
        <v>0</v>
      </c>
      <c r="BY55" s="117">
        <v>0</v>
      </c>
      <c r="BZ55" s="117">
        <v>0</v>
      </c>
      <c r="CA55" s="117">
        <v>0</v>
      </c>
      <c r="CB55" s="89" t="s">
        <v>103</v>
      </c>
      <c r="CC55" s="117">
        <v>0</v>
      </c>
      <c r="CD55" s="117">
        <v>0</v>
      </c>
      <c r="CE55" s="185">
        <f t="shared" si="57"/>
        <v>0</v>
      </c>
      <c r="CF55" s="186">
        <f t="shared" si="58"/>
        <v>0</v>
      </c>
      <c r="CG55" s="117">
        <v>1</v>
      </c>
      <c r="CH55" s="117">
        <v>0.5</v>
      </c>
      <c r="CI55" s="117">
        <v>0</v>
      </c>
      <c r="CJ55" s="185">
        <f t="shared" si="59"/>
        <v>1.5</v>
      </c>
      <c r="CK55" s="186">
        <f t="shared" si="60"/>
        <v>0.5</v>
      </c>
      <c r="CL55" s="188">
        <f t="shared" si="33"/>
        <v>37.5</v>
      </c>
      <c r="CM55" s="107">
        <f>CL55/53</f>
        <v>0.70754716981132071</v>
      </c>
      <c r="CN55" s="104" t="s">
        <v>186</v>
      </c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</row>
    <row r="56" spans="1:172" s="14" customFormat="1" ht="18.75" customHeight="1" thickTop="1" thickBot="1">
      <c r="A56" s="2"/>
      <c r="B56" s="23"/>
      <c r="C56" s="104" t="s">
        <v>196</v>
      </c>
      <c r="D56" s="27"/>
      <c r="E56" s="158">
        <v>1</v>
      </c>
      <c r="F56" s="158">
        <v>1</v>
      </c>
      <c r="G56" s="158">
        <v>1</v>
      </c>
      <c r="H56" s="158">
        <v>1</v>
      </c>
      <c r="I56" s="158">
        <v>1</v>
      </c>
      <c r="J56" s="159">
        <v>1</v>
      </c>
      <c r="K56" s="160">
        <v>1</v>
      </c>
      <c r="L56" s="159">
        <v>1</v>
      </c>
      <c r="M56" s="159">
        <v>1</v>
      </c>
      <c r="N56" s="159">
        <v>1</v>
      </c>
      <c r="O56" s="159">
        <v>1</v>
      </c>
      <c r="P56" s="185">
        <f t="shared" si="34"/>
        <v>11</v>
      </c>
      <c r="Q56" s="186">
        <f t="shared" si="35"/>
        <v>1</v>
      </c>
      <c r="R56" s="40">
        <v>0</v>
      </c>
      <c r="S56" s="40">
        <v>0</v>
      </c>
      <c r="T56" s="40">
        <v>1</v>
      </c>
      <c r="U56" s="185">
        <f t="shared" si="36"/>
        <v>1</v>
      </c>
      <c r="V56" s="186">
        <f t="shared" si="37"/>
        <v>0.33333333333333331</v>
      </c>
      <c r="W56" s="84">
        <v>0</v>
      </c>
      <c r="X56" s="40">
        <v>1</v>
      </c>
      <c r="Y56" s="40">
        <v>1</v>
      </c>
      <c r="Z56" s="40">
        <v>1</v>
      </c>
      <c r="AA56" s="40">
        <v>1</v>
      </c>
      <c r="AB56" s="40">
        <v>1</v>
      </c>
      <c r="AC56" s="40">
        <v>1</v>
      </c>
      <c r="AD56" s="40">
        <v>1</v>
      </c>
      <c r="AE56" s="40">
        <v>1</v>
      </c>
      <c r="AF56" s="185">
        <f t="shared" si="38"/>
        <v>8</v>
      </c>
      <c r="AG56" s="186">
        <f t="shared" si="39"/>
        <v>0.88888888888888884</v>
      </c>
      <c r="AH56" s="40">
        <v>1</v>
      </c>
      <c r="AI56" s="40">
        <v>1</v>
      </c>
      <c r="AJ56" s="185">
        <f t="shared" si="40"/>
        <v>2</v>
      </c>
      <c r="AK56" s="186">
        <f>AJ56/2</f>
        <v>1</v>
      </c>
      <c r="AL56" s="86">
        <v>0</v>
      </c>
      <c r="AM56" s="40">
        <v>0</v>
      </c>
      <c r="AN56" s="40">
        <v>0</v>
      </c>
      <c r="AO56" s="185">
        <f t="shared" si="41"/>
        <v>0</v>
      </c>
      <c r="AP56" s="186">
        <f t="shared" si="42"/>
        <v>0</v>
      </c>
      <c r="AQ56" s="87">
        <v>1</v>
      </c>
      <c r="AR56" s="86">
        <v>1</v>
      </c>
      <c r="AS56" s="185">
        <f t="shared" si="43"/>
        <v>2</v>
      </c>
      <c r="AT56" s="186">
        <f t="shared" si="44"/>
        <v>1</v>
      </c>
      <c r="AU56" s="40">
        <v>1</v>
      </c>
      <c r="AV56" s="40">
        <v>1</v>
      </c>
      <c r="AW56" s="40">
        <v>0</v>
      </c>
      <c r="AX56" s="40">
        <v>0</v>
      </c>
      <c r="AY56" s="40">
        <v>1</v>
      </c>
      <c r="AZ56" s="40">
        <v>0</v>
      </c>
      <c r="BA56" s="185">
        <f t="shared" si="45"/>
        <v>3</v>
      </c>
      <c r="BB56" s="186">
        <f t="shared" si="46"/>
        <v>0.5</v>
      </c>
      <c r="BC56" s="40">
        <v>1</v>
      </c>
      <c r="BD56" s="40">
        <v>1</v>
      </c>
      <c r="BE56" s="185">
        <f t="shared" si="47"/>
        <v>2</v>
      </c>
      <c r="BF56" s="186">
        <f t="shared" si="48"/>
        <v>1</v>
      </c>
      <c r="BG56" s="40">
        <v>0</v>
      </c>
      <c r="BH56" s="90" t="s">
        <v>105</v>
      </c>
      <c r="BI56" s="40">
        <v>0</v>
      </c>
      <c r="BJ56" s="40">
        <v>0</v>
      </c>
      <c r="BK56" s="185">
        <f t="shared" si="49"/>
        <v>0</v>
      </c>
      <c r="BL56" s="186">
        <f t="shared" si="50"/>
        <v>0</v>
      </c>
      <c r="BM56" s="117">
        <v>1</v>
      </c>
      <c r="BN56" s="90" t="s">
        <v>104</v>
      </c>
      <c r="BO56" s="185">
        <f t="shared" si="51"/>
        <v>1</v>
      </c>
      <c r="BP56" s="186">
        <f t="shared" si="52"/>
        <v>1</v>
      </c>
      <c r="BQ56" s="117">
        <v>1</v>
      </c>
      <c r="BR56" s="185">
        <f t="shared" si="53"/>
        <v>1</v>
      </c>
      <c r="BS56" s="186">
        <f t="shared" si="54"/>
        <v>1</v>
      </c>
      <c r="BT56" s="117">
        <v>1</v>
      </c>
      <c r="BU56" s="117">
        <v>1</v>
      </c>
      <c r="BV56" s="185">
        <f t="shared" si="55"/>
        <v>2</v>
      </c>
      <c r="BW56" s="186">
        <f t="shared" si="56"/>
        <v>1</v>
      </c>
      <c r="BX56" s="117">
        <v>1</v>
      </c>
      <c r="BY56" s="117">
        <v>1</v>
      </c>
      <c r="BZ56" s="117">
        <v>1</v>
      </c>
      <c r="CA56" s="117">
        <v>1</v>
      </c>
      <c r="CB56" s="89" t="s">
        <v>103</v>
      </c>
      <c r="CC56" s="117">
        <v>0</v>
      </c>
      <c r="CD56" s="117">
        <v>1</v>
      </c>
      <c r="CE56" s="185">
        <f t="shared" si="57"/>
        <v>5</v>
      </c>
      <c r="CF56" s="186">
        <f t="shared" si="58"/>
        <v>0.83333333333333337</v>
      </c>
      <c r="CG56" s="117">
        <v>0</v>
      </c>
      <c r="CH56" s="117">
        <v>0</v>
      </c>
      <c r="CI56" s="117">
        <v>0</v>
      </c>
      <c r="CJ56" s="185">
        <f t="shared" si="59"/>
        <v>0</v>
      </c>
      <c r="CK56" s="186">
        <f t="shared" si="60"/>
        <v>0</v>
      </c>
      <c r="CL56" s="188">
        <f t="shared" si="33"/>
        <v>38</v>
      </c>
      <c r="CM56" s="107">
        <f>CL56/54</f>
        <v>0.70370370370370372</v>
      </c>
      <c r="CN56" s="104" t="s">
        <v>196</v>
      </c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</row>
    <row r="57" spans="1:172" s="14" customFormat="1" ht="18.75" customHeight="1" thickTop="1" thickBot="1">
      <c r="A57" s="2"/>
      <c r="B57" s="23"/>
      <c r="C57" s="104" t="s">
        <v>191</v>
      </c>
      <c r="D57" s="6"/>
      <c r="E57" s="177">
        <v>1</v>
      </c>
      <c r="F57" s="177">
        <v>1</v>
      </c>
      <c r="G57" s="177">
        <v>1</v>
      </c>
      <c r="H57" s="177">
        <v>0.5</v>
      </c>
      <c r="I57" s="177">
        <v>1</v>
      </c>
      <c r="J57" s="177">
        <v>1</v>
      </c>
      <c r="K57" s="177">
        <v>1</v>
      </c>
      <c r="L57" s="177">
        <v>1</v>
      </c>
      <c r="M57" s="177">
        <v>1</v>
      </c>
      <c r="N57" s="177">
        <v>1</v>
      </c>
      <c r="O57" s="177">
        <v>1</v>
      </c>
      <c r="P57" s="185">
        <f t="shared" si="34"/>
        <v>10.5</v>
      </c>
      <c r="Q57" s="186">
        <f t="shared" si="35"/>
        <v>0.95454545454545459</v>
      </c>
      <c r="R57" s="124">
        <v>0</v>
      </c>
      <c r="S57" s="124">
        <v>0</v>
      </c>
      <c r="T57" s="124">
        <v>1</v>
      </c>
      <c r="U57" s="185">
        <f t="shared" si="36"/>
        <v>1</v>
      </c>
      <c r="V57" s="186">
        <f t="shared" si="37"/>
        <v>0.33333333333333331</v>
      </c>
      <c r="W57" s="124">
        <v>1</v>
      </c>
      <c r="X57" s="124">
        <v>1</v>
      </c>
      <c r="Y57" s="124">
        <v>1</v>
      </c>
      <c r="Z57" s="124">
        <v>1</v>
      </c>
      <c r="AA57" s="124">
        <v>1</v>
      </c>
      <c r="AB57" s="124">
        <v>1</v>
      </c>
      <c r="AC57" s="124">
        <v>0</v>
      </c>
      <c r="AD57" s="124">
        <v>0</v>
      </c>
      <c r="AE57" s="124">
        <v>1</v>
      </c>
      <c r="AF57" s="185">
        <f t="shared" si="38"/>
        <v>7</v>
      </c>
      <c r="AG57" s="186">
        <f t="shared" si="39"/>
        <v>0.77777777777777779</v>
      </c>
      <c r="AH57" s="124">
        <v>1</v>
      </c>
      <c r="AI57" s="124">
        <v>1</v>
      </c>
      <c r="AJ57" s="185">
        <f t="shared" si="40"/>
        <v>2</v>
      </c>
      <c r="AK57" s="186">
        <f>AJ57/2</f>
        <v>1</v>
      </c>
      <c r="AL57" s="124">
        <v>0</v>
      </c>
      <c r="AM57" s="124">
        <v>0</v>
      </c>
      <c r="AN57" s="124">
        <v>0</v>
      </c>
      <c r="AO57" s="185">
        <f t="shared" si="41"/>
        <v>0</v>
      </c>
      <c r="AP57" s="186">
        <f t="shared" si="42"/>
        <v>0</v>
      </c>
      <c r="AQ57" s="124">
        <v>1</v>
      </c>
      <c r="AR57" s="124">
        <v>0.5</v>
      </c>
      <c r="AS57" s="185">
        <f t="shared" si="43"/>
        <v>1.5</v>
      </c>
      <c r="AT57" s="186">
        <f t="shared" si="44"/>
        <v>0.75</v>
      </c>
      <c r="AU57" s="124">
        <v>1</v>
      </c>
      <c r="AV57" s="124">
        <v>0</v>
      </c>
      <c r="AW57" s="124">
        <v>1</v>
      </c>
      <c r="AX57" s="124">
        <v>0</v>
      </c>
      <c r="AY57" s="124">
        <v>1</v>
      </c>
      <c r="AZ57" s="124">
        <v>0</v>
      </c>
      <c r="BA57" s="185">
        <f t="shared" si="45"/>
        <v>3</v>
      </c>
      <c r="BB57" s="186">
        <f t="shared" si="46"/>
        <v>0.5</v>
      </c>
      <c r="BC57" s="139">
        <v>1</v>
      </c>
      <c r="BD57" s="139">
        <v>1</v>
      </c>
      <c r="BE57" s="185">
        <f t="shared" si="47"/>
        <v>2</v>
      </c>
      <c r="BF57" s="186">
        <f t="shared" si="48"/>
        <v>1</v>
      </c>
      <c r="BG57" s="124">
        <v>1</v>
      </c>
      <c r="BH57" s="90" t="s">
        <v>105</v>
      </c>
      <c r="BI57" s="124">
        <v>0</v>
      </c>
      <c r="BJ57" s="124">
        <v>0</v>
      </c>
      <c r="BK57" s="185">
        <f t="shared" si="49"/>
        <v>1</v>
      </c>
      <c r="BL57" s="186">
        <f t="shared" si="50"/>
        <v>0.33333333333333331</v>
      </c>
      <c r="BM57" s="117">
        <v>1</v>
      </c>
      <c r="BN57" s="90" t="s">
        <v>104</v>
      </c>
      <c r="BO57" s="185">
        <f t="shared" si="51"/>
        <v>1</v>
      </c>
      <c r="BP57" s="186">
        <f t="shared" si="52"/>
        <v>1</v>
      </c>
      <c r="BQ57" s="117">
        <v>1</v>
      </c>
      <c r="BR57" s="185">
        <f t="shared" si="53"/>
        <v>1</v>
      </c>
      <c r="BS57" s="186">
        <f t="shared" si="54"/>
        <v>1</v>
      </c>
      <c r="BT57" s="117">
        <v>1</v>
      </c>
      <c r="BU57" s="117">
        <v>1</v>
      </c>
      <c r="BV57" s="185">
        <f t="shared" si="55"/>
        <v>2</v>
      </c>
      <c r="BW57" s="186">
        <f t="shared" si="56"/>
        <v>1</v>
      </c>
      <c r="BX57" s="117">
        <v>1</v>
      </c>
      <c r="BY57" s="117">
        <v>0</v>
      </c>
      <c r="BZ57" s="117">
        <v>1</v>
      </c>
      <c r="CA57" s="117">
        <v>0.5</v>
      </c>
      <c r="CB57" s="89" t="s">
        <v>103</v>
      </c>
      <c r="CC57" s="117">
        <v>0</v>
      </c>
      <c r="CD57" s="117">
        <v>0</v>
      </c>
      <c r="CE57" s="185">
        <f t="shared" si="57"/>
        <v>2.5</v>
      </c>
      <c r="CF57" s="186">
        <f t="shared" si="58"/>
        <v>0.41666666666666669</v>
      </c>
      <c r="CG57" s="117">
        <v>1</v>
      </c>
      <c r="CH57" s="117">
        <v>1</v>
      </c>
      <c r="CI57" s="117">
        <v>0</v>
      </c>
      <c r="CJ57" s="185">
        <f t="shared" si="59"/>
        <v>2</v>
      </c>
      <c r="CK57" s="186">
        <f t="shared" si="60"/>
        <v>0.66666666666666663</v>
      </c>
      <c r="CL57" s="188">
        <f t="shared" si="33"/>
        <v>36.5</v>
      </c>
      <c r="CM57" s="107">
        <f>CL57/54</f>
        <v>0.67592592592592593</v>
      </c>
      <c r="CN57" s="104" t="s">
        <v>191</v>
      </c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</row>
    <row r="58" spans="1:172" s="14" customFormat="1" ht="18.75" customHeight="1" thickTop="1" thickBot="1">
      <c r="A58" s="2"/>
      <c r="B58" s="23"/>
      <c r="C58" s="104" t="s">
        <v>204</v>
      </c>
      <c r="D58" s="34" t="s">
        <v>204</v>
      </c>
      <c r="E58" s="162">
        <v>1</v>
      </c>
      <c r="F58" s="162">
        <v>1</v>
      </c>
      <c r="G58" s="162">
        <v>1</v>
      </c>
      <c r="H58" s="162">
        <v>1</v>
      </c>
      <c r="I58" s="162">
        <v>1</v>
      </c>
      <c r="J58" s="162">
        <v>1</v>
      </c>
      <c r="K58" s="162">
        <v>1</v>
      </c>
      <c r="L58" s="162">
        <v>1</v>
      </c>
      <c r="M58" s="162">
        <v>1</v>
      </c>
      <c r="N58" s="162">
        <v>1</v>
      </c>
      <c r="O58" s="162">
        <v>1</v>
      </c>
      <c r="P58" s="185">
        <f t="shared" si="34"/>
        <v>11</v>
      </c>
      <c r="Q58" s="186">
        <f t="shared" si="35"/>
        <v>1</v>
      </c>
      <c r="R58" s="126">
        <v>0</v>
      </c>
      <c r="S58" s="126">
        <v>1</v>
      </c>
      <c r="T58" s="126">
        <v>1</v>
      </c>
      <c r="U58" s="185">
        <f t="shared" si="36"/>
        <v>2</v>
      </c>
      <c r="V58" s="186">
        <f t="shared" si="37"/>
        <v>0.66666666666666663</v>
      </c>
      <c r="W58" s="120">
        <v>0.5</v>
      </c>
      <c r="X58" s="120">
        <v>1</v>
      </c>
      <c r="Y58" s="120">
        <v>0</v>
      </c>
      <c r="Z58" s="120">
        <v>1</v>
      </c>
      <c r="AA58" s="120">
        <v>1</v>
      </c>
      <c r="AB58" s="120">
        <v>1</v>
      </c>
      <c r="AC58" s="120">
        <v>1</v>
      </c>
      <c r="AD58" s="120">
        <v>1</v>
      </c>
      <c r="AE58" s="120">
        <v>1</v>
      </c>
      <c r="AF58" s="185">
        <f t="shared" si="38"/>
        <v>7.5</v>
      </c>
      <c r="AG58" s="186">
        <f t="shared" si="39"/>
        <v>0.83333333333333337</v>
      </c>
      <c r="AH58" s="120">
        <v>1</v>
      </c>
      <c r="AI58" s="120">
        <v>1</v>
      </c>
      <c r="AJ58" s="185">
        <f t="shared" si="40"/>
        <v>2</v>
      </c>
      <c r="AK58" s="186">
        <f>AJ58/2</f>
        <v>1</v>
      </c>
      <c r="AL58" s="126">
        <v>0</v>
      </c>
      <c r="AM58" s="126">
        <v>0</v>
      </c>
      <c r="AN58" s="126">
        <v>0</v>
      </c>
      <c r="AO58" s="185">
        <f t="shared" si="41"/>
        <v>0</v>
      </c>
      <c r="AP58" s="186">
        <f t="shared" si="42"/>
        <v>0</v>
      </c>
      <c r="AQ58" s="120">
        <v>0</v>
      </c>
      <c r="AR58" s="120">
        <v>1</v>
      </c>
      <c r="AS58" s="185">
        <f t="shared" si="43"/>
        <v>1</v>
      </c>
      <c r="AT58" s="186">
        <f t="shared" si="44"/>
        <v>0.5</v>
      </c>
      <c r="AU58" s="120">
        <v>1</v>
      </c>
      <c r="AV58" s="120">
        <v>1</v>
      </c>
      <c r="AW58" s="120">
        <v>0.5</v>
      </c>
      <c r="AX58" s="120">
        <v>0</v>
      </c>
      <c r="AY58" s="120">
        <v>1</v>
      </c>
      <c r="AZ58" s="120">
        <v>0</v>
      </c>
      <c r="BA58" s="185">
        <f t="shared" si="45"/>
        <v>3.5</v>
      </c>
      <c r="BB58" s="186">
        <f t="shared" si="46"/>
        <v>0.58333333333333337</v>
      </c>
      <c r="BC58" s="126">
        <v>1</v>
      </c>
      <c r="BD58" s="126">
        <v>1</v>
      </c>
      <c r="BE58" s="185">
        <f t="shared" si="47"/>
        <v>2</v>
      </c>
      <c r="BF58" s="186">
        <f t="shared" si="48"/>
        <v>1</v>
      </c>
      <c r="BG58" s="120">
        <v>1</v>
      </c>
      <c r="BH58" s="90" t="s">
        <v>104</v>
      </c>
      <c r="BI58" s="120">
        <v>0</v>
      </c>
      <c r="BJ58" s="120">
        <v>0</v>
      </c>
      <c r="BK58" s="185">
        <f t="shared" si="49"/>
        <v>1</v>
      </c>
      <c r="BL58" s="186">
        <f t="shared" si="50"/>
        <v>0.33333333333333331</v>
      </c>
      <c r="BM58" s="117">
        <v>1</v>
      </c>
      <c r="BN58" s="90" t="s">
        <v>104</v>
      </c>
      <c r="BO58" s="185">
        <f t="shared" si="51"/>
        <v>1</v>
      </c>
      <c r="BP58" s="186">
        <f t="shared" si="52"/>
        <v>1</v>
      </c>
      <c r="BQ58" s="117">
        <v>1</v>
      </c>
      <c r="BR58" s="185">
        <f t="shared" si="53"/>
        <v>1</v>
      </c>
      <c r="BS58" s="186">
        <f t="shared" si="54"/>
        <v>1</v>
      </c>
      <c r="BT58" s="117">
        <v>0.5</v>
      </c>
      <c r="BU58" s="117">
        <v>1</v>
      </c>
      <c r="BV58" s="185">
        <f t="shared" si="55"/>
        <v>1.5</v>
      </c>
      <c r="BW58" s="186">
        <f t="shared" si="56"/>
        <v>0.75</v>
      </c>
      <c r="BX58" s="117">
        <v>0</v>
      </c>
      <c r="BY58" s="117">
        <v>0</v>
      </c>
      <c r="BZ58" s="117">
        <v>0</v>
      </c>
      <c r="CA58" s="117">
        <v>0</v>
      </c>
      <c r="CB58" s="89" t="s">
        <v>103</v>
      </c>
      <c r="CC58" s="117">
        <v>1</v>
      </c>
      <c r="CD58" s="117">
        <v>0</v>
      </c>
      <c r="CE58" s="185">
        <f t="shared" si="57"/>
        <v>1</v>
      </c>
      <c r="CF58" s="186">
        <f t="shared" si="58"/>
        <v>0.16666666666666666</v>
      </c>
      <c r="CG58" s="117">
        <v>1</v>
      </c>
      <c r="CH58" s="117">
        <v>1</v>
      </c>
      <c r="CI58" s="117">
        <v>0</v>
      </c>
      <c r="CJ58" s="185">
        <f t="shared" si="59"/>
        <v>2</v>
      </c>
      <c r="CK58" s="186">
        <f t="shared" si="60"/>
        <v>0.66666666666666663</v>
      </c>
      <c r="CL58" s="188">
        <f t="shared" si="33"/>
        <v>36.5</v>
      </c>
      <c r="CM58" s="107">
        <f>CL58/54</f>
        <v>0.67592592592592593</v>
      </c>
      <c r="CN58" s="104" t="s">
        <v>204</v>
      </c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</row>
    <row r="59" spans="1:172" ht="15" customHeight="1" thickTop="1" thickBot="1">
      <c r="A59" s="2"/>
      <c r="B59" s="23"/>
      <c r="C59" s="104" t="s">
        <v>155</v>
      </c>
      <c r="D59" s="27"/>
      <c r="E59" s="162">
        <v>1</v>
      </c>
      <c r="F59" s="162">
        <v>1</v>
      </c>
      <c r="G59" s="162">
        <v>1</v>
      </c>
      <c r="H59" s="162">
        <v>1</v>
      </c>
      <c r="I59" s="162">
        <v>1</v>
      </c>
      <c r="J59" s="162">
        <v>1</v>
      </c>
      <c r="K59" s="162">
        <v>1</v>
      </c>
      <c r="L59" s="162">
        <v>1</v>
      </c>
      <c r="M59" s="162">
        <v>1</v>
      </c>
      <c r="N59" s="162">
        <v>1</v>
      </c>
      <c r="O59" s="162">
        <v>1</v>
      </c>
      <c r="P59" s="185">
        <f t="shared" si="34"/>
        <v>11</v>
      </c>
      <c r="Q59" s="186">
        <f t="shared" si="35"/>
        <v>1</v>
      </c>
      <c r="R59" s="126">
        <v>0</v>
      </c>
      <c r="S59" s="126">
        <v>0</v>
      </c>
      <c r="T59" s="126">
        <v>1</v>
      </c>
      <c r="U59" s="185">
        <f t="shared" si="36"/>
        <v>1</v>
      </c>
      <c r="V59" s="186">
        <f t="shared" si="37"/>
        <v>0.33333333333333331</v>
      </c>
      <c r="W59" s="120">
        <v>1</v>
      </c>
      <c r="X59" s="120">
        <v>1</v>
      </c>
      <c r="Y59" s="120">
        <v>0</v>
      </c>
      <c r="Z59" s="120">
        <v>1</v>
      </c>
      <c r="AA59" s="120">
        <v>1</v>
      </c>
      <c r="AB59" s="120">
        <v>1</v>
      </c>
      <c r="AC59" s="120">
        <v>0</v>
      </c>
      <c r="AD59" s="120">
        <v>0</v>
      </c>
      <c r="AE59" s="120">
        <v>1</v>
      </c>
      <c r="AF59" s="185">
        <f t="shared" si="38"/>
        <v>6</v>
      </c>
      <c r="AG59" s="186">
        <f t="shared" si="39"/>
        <v>0.66666666666666663</v>
      </c>
      <c r="AH59" s="120">
        <v>0</v>
      </c>
      <c r="AI59" s="144" t="s">
        <v>103</v>
      </c>
      <c r="AJ59" s="185">
        <f t="shared" si="40"/>
        <v>0</v>
      </c>
      <c r="AK59" s="186">
        <f>AJ59/1</f>
        <v>0</v>
      </c>
      <c r="AL59" s="126">
        <v>0</v>
      </c>
      <c r="AM59" s="126">
        <v>0</v>
      </c>
      <c r="AN59" s="126">
        <v>0</v>
      </c>
      <c r="AO59" s="185">
        <f t="shared" si="41"/>
        <v>0</v>
      </c>
      <c r="AP59" s="186">
        <f t="shared" si="42"/>
        <v>0</v>
      </c>
      <c r="AQ59" s="120">
        <v>1</v>
      </c>
      <c r="AR59" s="120">
        <v>0.5</v>
      </c>
      <c r="AS59" s="185">
        <f t="shared" si="43"/>
        <v>1.5</v>
      </c>
      <c r="AT59" s="186">
        <f t="shared" si="44"/>
        <v>0.75</v>
      </c>
      <c r="AU59" s="120">
        <v>1</v>
      </c>
      <c r="AV59" s="120">
        <v>1</v>
      </c>
      <c r="AW59" s="120">
        <v>1</v>
      </c>
      <c r="AX59" s="120">
        <v>0</v>
      </c>
      <c r="AY59" s="120">
        <v>1</v>
      </c>
      <c r="AZ59" s="120">
        <v>1</v>
      </c>
      <c r="BA59" s="185">
        <f t="shared" si="45"/>
        <v>5</v>
      </c>
      <c r="BB59" s="186">
        <f t="shared" si="46"/>
        <v>0.83333333333333337</v>
      </c>
      <c r="BC59" s="126">
        <v>1</v>
      </c>
      <c r="BD59" s="126">
        <v>1</v>
      </c>
      <c r="BE59" s="185">
        <f t="shared" si="47"/>
        <v>2</v>
      </c>
      <c r="BF59" s="186">
        <f t="shared" si="48"/>
        <v>1</v>
      </c>
      <c r="BG59" s="120">
        <v>1</v>
      </c>
      <c r="BH59" s="90" t="s">
        <v>104</v>
      </c>
      <c r="BI59" s="120">
        <v>1</v>
      </c>
      <c r="BJ59" s="120">
        <v>0</v>
      </c>
      <c r="BK59" s="185">
        <f t="shared" si="49"/>
        <v>2</v>
      </c>
      <c r="BL59" s="186">
        <f t="shared" si="50"/>
        <v>0.66666666666666663</v>
      </c>
      <c r="BM59" s="117">
        <v>1</v>
      </c>
      <c r="BN59" s="90" t="s">
        <v>104</v>
      </c>
      <c r="BO59" s="185">
        <f t="shared" si="51"/>
        <v>1</v>
      </c>
      <c r="BP59" s="186">
        <f t="shared" si="52"/>
        <v>1</v>
      </c>
      <c r="BQ59" s="117">
        <v>1</v>
      </c>
      <c r="BR59" s="185">
        <f t="shared" si="53"/>
        <v>1</v>
      </c>
      <c r="BS59" s="186">
        <f t="shared" si="54"/>
        <v>1</v>
      </c>
      <c r="BT59" s="117">
        <v>0</v>
      </c>
      <c r="BU59" s="117">
        <v>1</v>
      </c>
      <c r="BV59" s="185">
        <f t="shared" si="55"/>
        <v>1</v>
      </c>
      <c r="BW59" s="186">
        <f t="shared" si="56"/>
        <v>0.5</v>
      </c>
      <c r="BX59" s="117">
        <v>1</v>
      </c>
      <c r="BY59" s="117">
        <v>0</v>
      </c>
      <c r="BZ59" s="117">
        <v>0</v>
      </c>
      <c r="CA59" s="117">
        <v>0</v>
      </c>
      <c r="CB59" s="133" t="s">
        <v>103</v>
      </c>
      <c r="CC59" s="117">
        <v>0</v>
      </c>
      <c r="CD59" s="117">
        <v>1</v>
      </c>
      <c r="CE59" s="185">
        <f t="shared" si="57"/>
        <v>2</v>
      </c>
      <c r="CF59" s="186">
        <f t="shared" si="58"/>
        <v>0.33333333333333331</v>
      </c>
      <c r="CG59" s="117">
        <v>1</v>
      </c>
      <c r="CH59" s="117">
        <v>0</v>
      </c>
      <c r="CI59" s="117">
        <v>0</v>
      </c>
      <c r="CJ59" s="185">
        <f t="shared" si="59"/>
        <v>1</v>
      </c>
      <c r="CK59" s="186">
        <f t="shared" si="60"/>
        <v>0.33333333333333331</v>
      </c>
      <c r="CL59" s="188">
        <f t="shared" si="33"/>
        <v>34.5</v>
      </c>
      <c r="CM59" s="107">
        <f>CL59/53</f>
        <v>0.65094339622641506</v>
      </c>
      <c r="CN59" s="104" t="s">
        <v>155</v>
      </c>
    </row>
    <row r="60" spans="1:172" ht="15" customHeight="1" thickTop="1" thickBot="1">
      <c r="A60" s="2"/>
      <c r="B60" s="23"/>
      <c r="C60" s="104" t="s">
        <v>187</v>
      </c>
      <c r="D60" s="6"/>
      <c r="E60" s="168">
        <v>1</v>
      </c>
      <c r="F60" s="168">
        <v>1</v>
      </c>
      <c r="G60" s="168">
        <v>1</v>
      </c>
      <c r="H60" s="168">
        <v>1</v>
      </c>
      <c r="I60" s="168">
        <v>1</v>
      </c>
      <c r="J60" s="169">
        <v>0.5</v>
      </c>
      <c r="K60" s="170">
        <v>1</v>
      </c>
      <c r="L60" s="169">
        <v>0.5</v>
      </c>
      <c r="M60" s="169">
        <v>1</v>
      </c>
      <c r="N60" s="169">
        <v>0.5</v>
      </c>
      <c r="O60" s="169">
        <v>1</v>
      </c>
      <c r="P60" s="185">
        <f t="shared" si="34"/>
        <v>9.5</v>
      </c>
      <c r="Q60" s="186">
        <f t="shared" si="35"/>
        <v>0.86363636363636365</v>
      </c>
      <c r="R60" s="119">
        <v>0</v>
      </c>
      <c r="S60" s="119">
        <v>1</v>
      </c>
      <c r="T60" s="119">
        <v>1</v>
      </c>
      <c r="U60" s="185">
        <f t="shared" si="36"/>
        <v>2</v>
      </c>
      <c r="V60" s="186">
        <f t="shared" si="37"/>
        <v>0.66666666666666663</v>
      </c>
      <c r="W60" s="111">
        <v>1</v>
      </c>
      <c r="X60" s="119">
        <v>1</v>
      </c>
      <c r="Y60" s="119">
        <v>0</v>
      </c>
      <c r="Z60" s="119">
        <v>1</v>
      </c>
      <c r="AA60" s="119">
        <v>0</v>
      </c>
      <c r="AB60" s="119">
        <v>1</v>
      </c>
      <c r="AC60" s="119">
        <v>0</v>
      </c>
      <c r="AD60" s="119">
        <v>1</v>
      </c>
      <c r="AE60" s="119">
        <v>1</v>
      </c>
      <c r="AF60" s="185">
        <f t="shared" si="38"/>
        <v>6</v>
      </c>
      <c r="AG60" s="186">
        <f t="shared" si="39"/>
        <v>0.66666666666666663</v>
      </c>
      <c r="AH60" s="119">
        <v>1</v>
      </c>
      <c r="AI60" s="119">
        <v>0</v>
      </c>
      <c r="AJ60" s="185">
        <f t="shared" si="40"/>
        <v>1</v>
      </c>
      <c r="AK60" s="186">
        <f t="shared" ref="AK60:AK70" si="62">AJ60/2</f>
        <v>0.5</v>
      </c>
      <c r="AL60" s="132">
        <v>1</v>
      </c>
      <c r="AM60" s="119">
        <v>0</v>
      </c>
      <c r="AN60" s="119">
        <v>0</v>
      </c>
      <c r="AO60" s="185">
        <f t="shared" si="41"/>
        <v>1</v>
      </c>
      <c r="AP60" s="186">
        <f t="shared" si="42"/>
        <v>0.33333333333333331</v>
      </c>
      <c r="AQ60" s="136">
        <v>1</v>
      </c>
      <c r="AR60" s="132">
        <v>0.5</v>
      </c>
      <c r="AS60" s="185">
        <f t="shared" si="43"/>
        <v>1.5</v>
      </c>
      <c r="AT60" s="186">
        <f t="shared" si="44"/>
        <v>0.75</v>
      </c>
      <c r="AU60" s="119">
        <v>0</v>
      </c>
      <c r="AV60" s="119">
        <v>0</v>
      </c>
      <c r="AW60" s="119">
        <v>0</v>
      </c>
      <c r="AX60" s="119">
        <v>1</v>
      </c>
      <c r="AY60" s="119">
        <v>0</v>
      </c>
      <c r="AZ60" s="119">
        <v>0</v>
      </c>
      <c r="BA60" s="185">
        <f t="shared" si="45"/>
        <v>1</v>
      </c>
      <c r="BB60" s="186">
        <f t="shared" si="46"/>
        <v>0.16666666666666666</v>
      </c>
      <c r="BC60" s="119">
        <v>1</v>
      </c>
      <c r="BD60" s="119">
        <v>1</v>
      </c>
      <c r="BE60" s="185">
        <f t="shared" si="47"/>
        <v>2</v>
      </c>
      <c r="BF60" s="186">
        <f t="shared" si="48"/>
        <v>1</v>
      </c>
      <c r="BG60" s="119">
        <v>1</v>
      </c>
      <c r="BH60" s="90" t="s">
        <v>104</v>
      </c>
      <c r="BI60" s="119">
        <v>0</v>
      </c>
      <c r="BJ60" s="119">
        <v>1</v>
      </c>
      <c r="BK60" s="185">
        <f t="shared" si="49"/>
        <v>2</v>
      </c>
      <c r="BL60" s="186">
        <f t="shared" si="50"/>
        <v>0.66666666666666663</v>
      </c>
      <c r="BM60" s="117">
        <v>1</v>
      </c>
      <c r="BN60" s="90" t="s">
        <v>104</v>
      </c>
      <c r="BO60" s="185">
        <f t="shared" si="51"/>
        <v>1</v>
      </c>
      <c r="BP60" s="186">
        <f t="shared" si="52"/>
        <v>1</v>
      </c>
      <c r="BQ60" s="117">
        <v>1</v>
      </c>
      <c r="BR60" s="185">
        <f t="shared" si="53"/>
        <v>1</v>
      </c>
      <c r="BS60" s="186">
        <f t="shared" si="54"/>
        <v>1</v>
      </c>
      <c r="BT60" s="117">
        <v>1</v>
      </c>
      <c r="BU60" s="117">
        <v>1</v>
      </c>
      <c r="BV60" s="185">
        <f t="shared" si="55"/>
        <v>2</v>
      </c>
      <c r="BW60" s="186">
        <f t="shared" si="56"/>
        <v>1</v>
      </c>
      <c r="BX60" s="117">
        <v>1</v>
      </c>
      <c r="BY60" s="117">
        <v>0</v>
      </c>
      <c r="BZ60" s="117">
        <v>1</v>
      </c>
      <c r="CA60" s="117">
        <v>0</v>
      </c>
      <c r="CB60" s="131" t="s">
        <v>103</v>
      </c>
      <c r="CC60" s="117">
        <v>1</v>
      </c>
      <c r="CD60" s="117">
        <v>0</v>
      </c>
      <c r="CE60" s="185">
        <f t="shared" si="57"/>
        <v>3</v>
      </c>
      <c r="CF60" s="186">
        <f t="shared" si="58"/>
        <v>0.5</v>
      </c>
      <c r="CG60" s="117">
        <v>1</v>
      </c>
      <c r="CH60" s="117">
        <v>0.5</v>
      </c>
      <c r="CI60" s="117">
        <v>0</v>
      </c>
      <c r="CJ60" s="185">
        <f t="shared" si="59"/>
        <v>1.5</v>
      </c>
      <c r="CK60" s="186">
        <f t="shared" si="60"/>
        <v>0.5</v>
      </c>
      <c r="CL60" s="188">
        <f t="shared" si="33"/>
        <v>34.5</v>
      </c>
      <c r="CM60" s="107">
        <f>CL60/54</f>
        <v>0.63888888888888884</v>
      </c>
      <c r="CN60" s="104" t="s">
        <v>187</v>
      </c>
    </row>
    <row r="61" spans="1:172" ht="16.5" thickTop="1" thickBot="1">
      <c r="A61" s="2"/>
      <c r="B61" s="23"/>
      <c r="C61" s="104" t="s">
        <v>153</v>
      </c>
      <c r="D61" s="6"/>
      <c r="E61" s="168">
        <v>1</v>
      </c>
      <c r="F61" s="168">
        <v>1</v>
      </c>
      <c r="G61" s="168">
        <v>1</v>
      </c>
      <c r="H61" s="168">
        <v>1</v>
      </c>
      <c r="I61" s="168">
        <v>1</v>
      </c>
      <c r="J61" s="169">
        <v>1</v>
      </c>
      <c r="K61" s="170">
        <v>1</v>
      </c>
      <c r="L61" s="170">
        <v>1</v>
      </c>
      <c r="M61" s="170">
        <v>1</v>
      </c>
      <c r="N61" s="170">
        <v>1</v>
      </c>
      <c r="O61" s="170">
        <v>1</v>
      </c>
      <c r="P61" s="185">
        <f t="shared" si="34"/>
        <v>11</v>
      </c>
      <c r="Q61" s="186">
        <f t="shared" si="35"/>
        <v>1</v>
      </c>
      <c r="R61" s="119">
        <v>1</v>
      </c>
      <c r="S61" s="119">
        <v>0</v>
      </c>
      <c r="T61" s="119">
        <v>1</v>
      </c>
      <c r="U61" s="185">
        <f t="shared" si="36"/>
        <v>2</v>
      </c>
      <c r="V61" s="186">
        <f t="shared" si="37"/>
        <v>0.66666666666666663</v>
      </c>
      <c r="W61" s="119">
        <v>1</v>
      </c>
      <c r="X61" s="119">
        <v>1</v>
      </c>
      <c r="Y61" s="119">
        <v>1</v>
      </c>
      <c r="Z61" s="119">
        <v>1</v>
      </c>
      <c r="AA61" s="119">
        <v>1</v>
      </c>
      <c r="AB61" s="119">
        <v>1</v>
      </c>
      <c r="AC61" s="119">
        <v>0</v>
      </c>
      <c r="AD61" s="119">
        <v>0</v>
      </c>
      <c r="AE61" s="119">
        <v>1</v>
      </c>
      <c r="AF61" s="185">
        <f t="shared" si="38"/>
        <v>7</v>
      </c>
      <c r="AG61" s="186">
        <f t="shared" si="39"/>
        <v>0.77777777777777779</v>
      </c>
      <c r="AH61" s="119">
        <v>1</v>
      </c>
      <c r="AI61" s="119">
        <v>1</v>
      </c>
      <c r="AJ61" s="185">
        <f t="shared" si="40"/>
        <v>2</v>
      </c>
      <c r="AK61" s="186">
        <f t="shared" si="62"/>
        <v>1</v>
      </c>
      <c r="AL61" s="132">
        <v>0.5</v>
      </c>
      <c r="AM61" s="119">
        <v>0</v>
      </c>
      <c r="AN61" s="119">
        <v>0</v>
      </c>
      <c r="AO61" s="185">
        <f t="shared" si="41"/>
        <v>0.5</v>
      </c>
      <c r="AP61" s="186">
        <f t="shared" si="42"/>
        <v>0.16666666666666666</v>
      </c>
      <c r="AQ61" s="136">
        <v>0</v>
      </c>
      <c r="AR61" s="132">
        <v>0.5</v>
      </c>
      <c r="AS61" s="185">
        <f t="shared" si="43"/>
        <v>0.5</v>
      </c>
      <c r="AT61" s="186">
        <f t="shared" si="44"/>
        <v>0.25</v>
      </c>
      <c r="AU61" s="119">
        <v>0</v>
      </c>
      <c r="AV61" s="119">
        <v>0.5</v>
      </c>
      <c r="AW61" s="119">
        <v>0</v>
      </c>
      <c r="AX61" s="119">
        <v>0</v>
      </c>
      <c r="AY61" s="119">
        <v>0</v>
      </c>
      <c r="AZ61" s="119">
        <v>1</v>
      </c>
      <c r="BA61" s="185">
        <f t="shared" si="45"/>
        <v>1.5</v>
      </c>
      <c r="BB61" s="186">
        <f t="shared" si="46"/>
        <v>0.25</v>
      </c>
      <c r="BC61" s="119">
        <v>1</v>
      </c>
      <c r="BD61" s="119">
        <v>1</v>
      </c>
      <c r="BE61" s="185">
        <f t="shared" si="47"/>
        <v>2</v>
      </c>
      <c r="BF61" s="186">
        <f t="shared" si="48"/>
        <v>1</v>
      </c>
      <c r="BG61" s="119">
        <v>1</v>
      </c>
      <c r="BH61" s="90" t="s">
        <v>104</v>
      </c>
      <c r="BI61" s="119">
        <v>0</v>
      </c>
      <c r="BJ61" s="119">
        <v>0</v>
      </c>
      <c r="BK61" s="185">
        <f t="shared" si="49"/>
        <v>1</v>
      </c>
      <c r="BL61" s="186">
        <f t="shared" si="50"/>
        <v>0.33333333333333331</v>
      </c>
      <c r="BM61" s="117">
        <v>1</v>
      </c>
      <c r="BN61" s="90" t="s">
        <v>104</v>
      </c>
      <c r="BO61" s="185">
        <f t="shared" si="51"/>
        <v>1</v>
      </c>
      <c r="BP61" s="186">
        <f t="shared" si="52"/>
        <v>1</v>
      </c>
      <c r="BQ61" s="117">
        <v>1</v>
      </c>
      <c r="BR61" s="185">
        <f t="shared" si="53"/>
        <v>1</v>
      </c>
      <c r="BS61" s="186">
        <f t="shared" si="54"/>
        <v>1</v>
      </c>
      <c r="BT61" s="117">
        <v>1</v>
      </c>
      <c r="BU61" s="117">
        <v>1</v>
      </c>
      <c r="BV61" s="185">
        <f t="shared" si="55"/>
        <v>2</v>
      </c>
      <c r="BW61" s="186">
        <f t="shared" si="56"/>
        <v>1</v>
      </c>
      <c r="BX61" s="117">
        <v>0</v>
      </c>
      <c r="BY61" s="117">
        <v>0</v>
      </c>
      <c r="BZ61" s="117">
        <v>0</v>
      </c>
      <c r="CA61" s="117">
        <v>0</v>
      </c>
      <c r="CB61" s="89" t="s">
        <v>103</v>
      </c>
      <c r="CC61" s="117">
        <v>0</v>
      </c>
      <c r="CD61" s="117">
        <v>0</v>
      </c>
      <c r="CE61" s="185">
        <f t="shared" si="57"/>
        <v>0</v>
      </c>
      <c r="CF61" s="186">
        <f t="shared" si="58"/>
        <v>0</v>
      </c>
      <c r="CG61" s="131" t="s">
        <v>103</v>
      </c>
      <c r="CH61" s="131" t="s">
        <v>103</v>
      </c>
      <c r="CI61" s="131" t="s">
        <v>103</v>
      </c>
      <c r="CJ61" s="157" t="s">
        <v>103</v>
      </c>
      <c r="CK61" s="156" t="s">
        <v>103</v>
      </c>
      <c r="CL61" s="188">
        <f t="shared" si="33"/>
        <v>31.5</v>
      </c>
      <c r="CM61" s="107">
        <f>CL61/51</f>
        <v>0.61764705882352944</v>
      </c>
      <c r="CN61" s="104" t="s">
        <v>153</v>
      </c>
    </row>
    <row r="62" spans="1:172" ht="15.75" customHeight="1" thickTop="1" thickBot="1">
      <c r="A62" s="2"/>
      <c r="B62" s="23"/>
      <c r="C62" s="104" t="s">
        <v>182</v>
      </c>
      <c r="D62" s="27"/>
      <c r="E62" s="168">
        <v>1</v>
      </c>
      <c r="F62" s="168">
        <v>1</v>
      </c>
      <c r="G62" s="168">
        <v>1</v>
      </c>
      <c r="H62" s="168">
        <v>1</v>
      </c>
      <c r="I62" s="168">
        <v>1</v>
      </c>
      <c r="J62" s="169">
        <v>1</v>
      </c>
      <c r="K62" s="170">
        <v>1</v>
      </c>
      <c r="L62" s="169">
        <v>1</v>
      </c>
      <c r="M62" s="169">
        <v>1</v>
      </c>
      <c r="N62" s="169">
        <v>0.5</v>
      </c>
      <c r="O62" s="169">
        <v>1</v>
      </c>
      <c r="P62" s="185">
        <f t="shared" si="34"/>
        <v>10.5</v>
      </c>
      <c r="Q62" s="186">
        <f t="shared" si="35"/>
        <v>0.95454545454545459</v>
      </c>
      <c r="R62" s="119">
        <v>0</v>
      </c>
      <c r="S62" s="119">
        <v>0</v>
      </c>
      <c r="T62" s="119">
        <v>1</v>
      </c>
      <c r="U62" s="185">
        <f t="shared" si="36"/>
        <v>1</v>
      </c>
      <c r="V62" s="186">
        <f t="shared" si="37"/>
        <v>0.33333333333333331</v>
      </c>
      <c r="W62" s="111">
        <v>1</v>
      </c>
      <c r="X62" s="119">
        <v>0</v>
      </c>
      <c r="Y62" s="119">
        <v>1</v>
      </c>
      <c r="Z62" s="119">
        <v>1</v>
      </c>
      <c r="AA62" s="119">
        <v>1</v>
      </c>
      <c r="AB62" s="119">
        <v>0.5</v>
      </c>
      <c r="AC62" s="119">
        <v>0</v>
      </c>
      <c r="AD62" s="119">
        <v>1</v>
      </c>
      <c r="AE62" s="119">
        <v>1</v>
      </c>
      <c r="AF62" s="185">
        <f t="shared" si="38"/>
        <v>6.5</v>
      </c>
      <c r="AG62" s="186">
        <f t="shared" si="39"/>
        <v>0.72222222222222221</v>
      </c>
      <c r="AH62" s="119">
        <v>1</v>
      </c>
      <c r="AI62" s="119">
        <v>1</v>
      </c>
      <c r="AJ62" s="185">
        <f t="shared" si="40"/>
        <v>2</v>
      </c>
      <c r="AK62" s="186">
        <f t="shared" si="62"/>
        <v>1</v>
      </c>
      <c r="AL62" s="132">
        <v>0</v>
      </c>
      <c r="AM62" s="119">
        <v>0</v>
      </c>
      <c r="AN62" s="119">
        <v>0</v>
      </c>
      <c r="AO62" s="185">
        <f t="shared" si="41"/>
        <v>0</v>
      </c>
      <c r="AP62" s="186">
        <f t="shared" si="42"/>
        <v>0</v>
      </c>
      <c r="AQ62" s="136">
        <v>0</v>
      </c>
      <c r="AR62" s="132">
        <v>1</v>
      </c>
      <c r="AS62" s="185">
        <f t="shared" si="43"/>
        <v>1</v>
      </c>
      <c r="AT62" s="186">
        <f t="shared" si="44"/>
        <v>0.5</v>
      </c>
      <c r="AU62" s="119">
        <v>0</v>
      </c>
      <c r="AV62" s="119">
        <v>1</v>
      </c>
      <c r="AW62" s="119">
        <v>1</v>
      </c>
      <c r="AX62" s="119">
        <v>0</v>
      </c>
      <c r="AY62" s="119">
        <v>1</v>
      </c>
      <c r="AZ62" s="119">
        <v>1</v>
      </c>
      <c r="BA62" s="185">
        <f t="shared" si="45"/>
        <v>4</v>
      </c>
      <c r="BB62" s="186">
        <f t="shared" si="46"/>
        <v>0.66666666666666663</v>
      </c>
      <c r="BC62" s="119">
        <v>1</v>
      </c>
      <c r="BD62" s="119">
        <v>0</v>
      </c>
      <c r="BE62" s="185">
        <f t="shared" si="47"/>
        <v>1</v>
      </c>
      <c r="BF62" s="186">
        <f t="shared" si="48"/>
        <v>0.5</v>
      </c>
      <c r="BG62" s="119">
        <v>0</v>
      </c>
      <c r="BH62" s="90" t="s">
        <v>105</v>
      </c>
      <c r="BI62" s="119">
        <v>1</v>
      </c>
      <c r="BJ62" s="119">
        <v>0</v>
      </c>
      <c r="BK62" s="185">
        <f t="shared" si="49"/>
        <v>1</v>
      </c>
      <c r="BL62" s="186">
        <f t="shared" si="50"/>
        <v>0.33333333333333331</v>
      </c>
      <c r="BM62" s="117">
        <v>0</v>
      </c>
      <c r="BN62" s="90" t="s">
        <v>104</v>
      </c>
      <c r="BO62" s="185">
        <f t="shared" si="51"/>
        <v>0</v>
      </c>
      <c r="BP62" s="186">
        <f t="shared" si="52"/>
        <v>0</v>
      </c>
      <c r="BQ62" s="117">
        <v>1</v>
      </c>
      <c r="BR62" s="185">
        <f t="shared" si="53"/>
        <v>1</v>
      </c>
      <c r="BS62" s="186">
        <f t="shared" si="54"/>
        <v>1</v>
      </c>
      <c r="BT62" s="117">
        <v>0</v>
      </c>
      <c r="BU62" s="117">
        <v>1</v>
      </c>
      <c r="BV62" s="185">
        <f t="shared" si="55"/>
        <v>1</v>
      </c>
      <c r="BW62" s="186">
        <f t="shared" si="56"/>
        <v>0.5</v>
      </c>
      <c r="BX62" s="117">
        <v>1</v>
      </c>
      <c r="BY62" s="117">
        <v>0</v>
      </c>
      <c r="BZ62" s="117">
        <v>0</v>
      </c>
      <c r="CA62" s="117">
        <v>0</v>
      </c>
      <c r="CB62" s="89" t="s">
        <v>103</v>
      </c>
      <c r="CC62" s="117">
        <v>0</v>
      </c>
      <c r="CD62" s="117">
        <v>0</v>
      </c>
      <c r="CE62" s="185">
        <f t="shared" si="57"/>
        <v>1</v>
      </c>
      <c r="CF62" s="186">
        <f t="shared" si="58"/>
        <v>0.16666666666666666</v>
      </c>
      <c r="CG62" s="117">
        <v>0</v>
      </c>
      <c r="CH62" s="117">
        <v>1</v>
      </c>
      <c r="CI62" s="117">
        <v>0.5</v>
      </c>
      <c r="CJ62" s="185">
        <f t="shared" ref="CJ62:CJ79" si="63">SUM(CG62:CI62)</f>
        <v>1.5</v>
      </c>
      <c r="CK62" s="186">
        <f t="shared" ref="CK62:CK76" si="64">CJ62/3</f>
        <v>0.5</v>
      </c>
      <c r="CL62" s="188">
        <f t="shared" si="33"/>
        <v>31.5</v>
      </c>
      <c r="CM62" s="107">
        <f t="shared" ref="CM62:CM70" si="65">CL62/54</f>
        <v>0.58333333333333337</v>
      </c>
      <c r="CN62" s="104" t="s">
        <v>182</v>
      </c>
    </row>
    <row r="63" spans="1:172" ht="15" customHeight="1" thickTop="1" thickBot="1">
      <c r="A63" s="2"/>
      <c r="B63" s="23"/>
      <c r="C63" s="110" t="s">
        <v>189</v>
      </c>
      <c r="D63" s="27"/>
      <c r="E63" s="178">
        <v>1</v>
      </c>
      <c r="F63" s="178">
        <v>1</v>
      </c>
      <c r="G63" s="178">
        <v>1</v>
      </c>
      <c r="H63" s="178">
        <v>1</v>
      </c>
      <c r="I63" s="178">
        <v>1</v>
      </c>
      <c r="J63" s="178">
        <v>1</v>
      </c>
      <c r="K63" s="178">
        <v>1</v>
      </c>
      <c r="L63" s="178">
        <v>1</v>
      </c>
      <c r="M63" s="178">
        <v>1</v>
      </c>
      <c r="N63" s="178">
        <v>1</v>
      </c>
      <c r="O63" s="178">
        <v>1</v>
      </c>
      <c r="P63" s="185">
        <f t="shared" si="34"/>
        <v>11</v>
      </c>
      <c r="Q63" s="186">
        <f t="shared" si="35"/>
        <v>1</v>
      </c>
      <c r="R63" s="121">
        <v>1</v>
      </c>
      <c r="S63" s="121">
        <v>1</v>
      </c>
      <c r="T63" s="121">
        <v>1</v>
      </c>
      <c r="U63" s="185">
        <f t="shared" si="36"/>
        <v>3</v>
      </c>
      <c r="V63" s="186">
        <f t="shared" si="37"/>
        <v>1</v>
      </c>
      <c r="W63" s="121">
        <v>1</v>
      </c>
      <c r="X63" s="121">
        <v>0.5</v>
      </c>
      <c r="Y63" s="121">
        <v>0</v>
      </c>
      <c r="Z63" s="121">
        <v>0</v>
      </c>
      <c r="AA63" s="121">
        <v>1</v>
      </c>
      <c r="AB63" s="121">
        <v>0</v>
      </c>
      <c r="AC63" s="121">
        <v>1</v>
      </c>
      <c r="AD63" s="121">
        <v>1</v>
      </c>
      <c r="AE63" s="121">
        <v>1</v>
      </c>
      <c r="AF63" s="185">
        <f t="shared" si="38"/>
        <v>5.5</v>
      </c>
      <c r="AG63" s="186">
        <f t="shared" si="39"/>
        <v>0.61111111111111116</v>
      </c>
      <c r="AH63" s="121">
        <v>1</v>
      </c>
      <c r="AI63" s="121">
        <v>1</v>
      </c>
      <c r="AJ63" s="185">
        <f t="shared" si="40"/>
        <v>2</v>
      </c>
      <c r="AK63" s="186">
        <f t="shared" si="62"/>
        <v>1</v>
      </c>
      <c r="AL63" s="121">
        <v>0</v>
      </c>
      <c r="AM63" s="121">
        <v>0</v>
      </c>
      <c r="AN63" s="121">
        <v>0</v>
      </c>
      <c r="AO63" s="185">
        <f t="shared" si="41"/>
        <v>0</v>
      </c>
      <c r="AP63" s="186">
        <f t="shared" si="42"/>
        <v>0</v>
      </c>
      <c r="AQ63" s="121">
        <v>0</v>
      </c>
      <c r="AR63" s="121">
        <v>0.5</v>
      </c>
      <c r="AS63" s="185">
        <f t="shared" si="43"/>
        <v>0.5</v>
      </c>
      <c r="AT63" s="186">
        <f t="shared" si="44"/>
        <v>0.25</v>
      </c>
      <c r="AU63" s="121">
        <v>0</v>
      </c>
      <c r="AV63" s="121">
        <v>0</v>
      </c>
      <c r="AW63" s="121">
        <v>0</v>
      </c>
      <c r="AX63" s="121">
        <v>0</v>
      </c>
      <c r="AY63" s="121">
        <v>0.5</v>
      </c>
      <c r="AZ63" s="121">
        <v>0</v>
      </c>
      <c r="BA63" s="185">
        <f t="shared" si="45"/>
        <v>0.5</v>
      </c>
      <c r="BB63" s="186">
        <f t="shared" si="46"/>
        <v>8.3333333333333329E-2</v>
      </c>
      <c r="BC63" s="138">
        <v>1</v>
      </c>
      <c r="BD63" s="138">
        <v>1</v>
      </c>
      <c r="BE63" s="185">
        <f t="shared" si="47"/>
        <v>2</v>
      </c>
      <c r="BF63" s="186">
        <f t="shared" si="48"/>
        <v>1</v>
      </c>
      <c r="BG63" s="121">
        <v>0</v>
      </c>
      <c r="BH63" s="90" t="s">
        <v>105</v>
      </c>
      <c r="BI63" s="121">
        <v>0</v>
      </c>
      <c r="BJ63" s="121">
        <v>0</v>
      </c>
      <c r="BK63" s="185">
        <f t="shared" si="49"/>
        <v>0</v>
      </c>
      <c r="BL63" s="186">
        <f t="shared" si="50"/>
        <v>0</v>
      </c>
      <c r="BM63" s="117">
        <v>0</v>
      </c>
      <c r="BN63" s="90" t="s">
        <v>105</v>
      </c>
      <c r="BO63" s="185">
        <f t="shared" si="51"/>
        <v>0</v>
      </c>
      <c r="BP63" s="186">
        <f t="shared" si="52"/>
        <v>0</v>
      </c>
      <c r="BQ63" s="117">
        <v>1</v>
      </c>
      <c r="BR63" s="185">
        <f t="shared" si="53"/>
        <v>1</v>
      </c>
      <c r="BS63" s="186">
        <f t="shared" si="54"/>
        <v>1</v>
      </c>
      <c r="BT63" s="117">
        <v>0</v>
      </c>
      <c r="BU63" s="117">
        <v>1</v>
      </c>
      <c r="BV63" s="185">
        <f t="shared" si="55"/>
        <v>1</v>
      </c>
      <c r="BW63" s="186">
        <f t="shared" si="56"/>
        <v>0.5</v>
      </c>
      <c r="BX63" s="117">
        <v>1</v>
      </c>
      <c r="BY63" s="117">
        <v>0</v>
      </c>
      <c r="BZ63" s="117">
        <v>1</v>
      </c>
      <c r="CA63" s="117">
        <v>0</v>
      </c>
      <c r="CB63" s="90" t="s">
        <v>105</v>
      </c>
      <c r="CC63" s="117">
        <v>0</v>
      </c>
      <c r="CD63" s="117">
        <v>0</v>
      </c>
      <c r="CE63" s="185">
        <f t="shared" si="57"/>
        <v>2</v>
      </c>
      <c r="CF63" s="186">
        <f t="shared" si="58"/>
        <v>0.33333333333333331</v>
      </c>
      <c r="CG63" s="117">
        <v>1</v>
      </c>
      <c r="CH63" s="117">
        <v>0</v>
      </c>
      <c r="CI63" s="117">
        <v>0</v>
      </c>
      <c r="CJ63" s="185">
        <f t="shared" si="63"/>
        <v>1</v>
      </c>
      <c r="CK63" s="186">
        <f t="shared" si="64"/>
        <v>0.33333333333333331</v>
      </c>
      <c r="CL63" s="188">
        <f t="shared" si="33"/>
        <v>29.5</v>
      </c>
      <c r="CM63" s="107">
        <f t="shared" si="65"/>
        <v>0.54629629629629628</v>
      </c>
      <c r="CN63" s="110" t="s">
        <v>189</v>
      </c>
    </row>
    <row r="64" spans="1:172" ht="16.5" customHeight="1" thickTop="1" thickBot="1">
      <c r="A64" s="2"/>
      <c r="B64" s="23"/>
      <c r="C64" s="104" t="s">
        <v>144</v>
      </c>
      <c r="D64" s="27"/>
      <c r="E64" s="164">
        <v>1</v>
      </c>
      <c r="F64" s="164">
        <v>1</v>
      </c>
      <c r="G64" s="164">
        <v>1</v>
      </c>
      <c r="H64" s="164">
        <v>1</v>
      </c>
      <c r="I64" s="164">
        <v>1</v>
      </c>
      <c r="J64" s="165">
        <v>1</v>
      </c>
      <c r="K64" s="166">
        <v>1</v>
      </c>
      <c r="L64" s="165">
        <v>1</v>
      </c>
      <c r="M64" s="165">
        <v>1</v>
      </c>
      <c r="N64" s="165">
        <v>0</v>
      </c>
      <c r="O64" s="165">
        <v>1</v>
      </c>
      <c r="P64" s="185">
        <f t="shared" si="34"/>
        <v>10</v>
      </c>
      <c r="Q64" s="186">
        <f t="shared" si="35"/>
        <v>0.90909090909090906</v>
      </c>
      <c r="R64" s="116">
        <v>1</v>
      </c>
      <c r="S64" s="116">
        <v>0</v>
      </c>
      <c r="T64" s="116">
        <v>1</v>
      </c>
      <c r="U64" s="185">
        <f t="shared" si="36"/>
        <v>2</v>
      </c>
      <c r="V64" s="186">
        <f t="shared" si="37"/>
        <v>0.66666666666666663</v>
      </c>
      <c r="W64" s="113">
        <v>0</v>
      </c>
      <c r="X64" s="116">
        <v>0</v>
      </c>
      <c r="Y64" s="116">
        <v>1</v>
      </c>
      <c r="Z64" s="116">
        <v>1</v>
      </c>
      <c r="AA64" s="116">
        <v>1</v>
      </c>
      <c r="AB64" s="116">
        <v>1</v>
      </c>
      <c r="AC64" s="116">
        <v>0.5</v>
      </c>
      <c r="AD64" s="116">
        <v>0</v>
      </c>
      <c r="AE64" s="116">
        <v>1</v>
      </c>
      <c r="AF64" s="185">
        <f t="shared" si="38"/>
        <v>5.5</v>
      </c>
      <c r="AG64" s="186">
        <f t="shared" si="39"/>
        <v>0.61111111111111116</v>
      </c>
      <c r="AH64" s="116">
        <v>1</v>
      </c>
      <c r="AI64" s="116">
        <v>1</v>
      </c>
      <c r="AJ64" s="185">
        <f t="shared" si="40"/>
        <v>2</v>
      </c>
      <c r="AK64" s="186">
        <f t="shared" si="62"/>
        <v>1</v>
      </c>
      <c r="AL64" s="134">
        <v>0</v>
      </c>
      <c r="AM64" s="116">
        <v>0</v>
      </c>
      <c r="AN64" s="129">
        <v>0</v>
      </c>
      <c r="AO64" s="185">
        <f t="shared" si="41"/>
        <v>0</v>
      </c>
      <c r="AP64" s="186">
        <f t="shared" si="42"/>
        <v>0</v>
      </c>
      <c r="AQ64" s="129">
        <v>0</v>
      </c>
      <c r="AR64" s="129">
        <v>0.5</v>
      </c>
      <c r="AS64" s="185">
        <f t="shared" si="43"/>
        <v>0.5</v>
      </c>
      <c r="AT64" s="186">
        <f t="shared" si="44"/>
        <v>0.25</v>
      </c>
      <c r="AU64" s="116">
        <v>0</v>
      </c>
      <c r="AV64" s="116">
        <v>1</v>
      </c>
      <c r="AW64" s="116">
        <v>0</v>
      </c>
      <c r="AX64" s="116">
        <v>0</v>
      </c>
      <c r="AY64" s="116">
        <v>0</v>
      </c>
      <c r="AZ64" s="116">
        <v>0</v>
      </c>
      <c r="BA64" s="185">
        <f t="shared" si="45"/>
        <v>1</v>
      </c>
      <c r="BB64" s="186">
        <f t="shared" si="46"/>
        <v>0.16666666666666666</v>
      </c>
      <c r="BC64" s="116">
        <v>1</v>
      </c>
      <c r="BD64" s="116">
        <v>1</v>
      </c>
      <c r="BE64" s="185">
        <f t="shared" si="47"/>
        <v>2</v>
      </c>
      <c r="BF64" s="186">
        <f t="shared" si="48"/>
        <v>1</v>
      </c>
      <c r="BG64" s="116">
        <v>0</v>
      </c>
      <c r="BH64" s="90" t="s">
        <v>105</v>
      </c>
      <c r="BI64" s="116">
        <v>0</v>
      </c>
      <c r="BJ64" s="116">
        <v>0</v>
      </c>
      <c r="BK64" s="185">
        <f t="shared" si="49"/>
        <v>0</v>
      </c>
      <c r="BL64" s="186">
        <f t="shared" si="50"/>
        <v>0</v>
      </c>
      <c r="BM64" s="117">
        <v>1</v>
      </c>
      <c r="BN64" s="90" t="s">
        <v>105</v>
      </c>
      <c r="BO64" s="185">
        <f t="shared" si="51"/>
        <v>1</v>
      </c>
      <c r="BP64" s="186">
        <f t="shared" si="52"/>
        <v>1</v>
      </c>
      <c r="BQ64" s="117">
        <v>1</v>
      </c>
      <c r="BR64" s="185">
        <f t="shared" si="53"/>
        <v>1</v>
      </c>
      <c r="BS64" s="186">
        <f t="shared" si="54"/>
        <v>1</v>
      </c>
      <c r="BT64" s="117">
        <v>1</v>
      </c>
      <c r="BU64" s="117">
        <v>1</v>
      </c>
      <c r="BV64" s="185">
        <f t="shared" si="55"/>
        <v>2</v>
      </c>
      <c r="BW64" s="186">
        <f t="shared" si="56"/>
        <v>1</v>
      </c>
      <c r="BX64" s="117">
        <v>1</v>
      </c>
      <c r="BY64" s="117">
        <v>0</v>
      </c>
      <c r="BZ64" s="117">
        <v>0</v>
      </c>
      <c r="CA64" s="117" t="s">
        <v>145</v>
      </c>
      <c r="CB64" s="130" t="s">
        <v>103</v>
      </c>
      <c r="CC64" s="117">
        <v>0</v>
      </c>
      <c r="CD64" s="117">
        <v>0</v>
      </c>
      <c r="CE64" s="185">
        <f t="shared" si="57"/>
        <v>1</v>
      </c>
      <c r="CF64" s="186">
        <f t="shared" si="58"/>
        <v>0.16666666666666666</v>
      </c>
      <c r="CG64" s="117">
        <v>1</v>
      </c>
      <c r="CH64" s="117" t="s">
        <v>145</v>
      </c>
      <c r="CI64" s="117" t="s">
        <v>145</v>
      </c>
      <c r="CJ64" s="185">
        <f t="shared" si="63"/>
        <v>1</v>
      </c>
      <c r="CK64" s="186">
        <f t="shared" si="64"/>
        <v>0.33333333333333331</v>
      </c>
      <c r="CL64" s="188">
        <f t="shared" si="33"/>
        <v>29</v>
      </c>
      <c r="CM64" s="107">
        <f t="shared" si="65"/>
        <v>0.53703703703703709</v>
      </c>
      <c r="CN64" s="104" t="s">
        <v>144</v>
      </c>
    </row>
    <row r="65" spans="1:92" ht="15" customHeight="1" thickTop="1" thickBot="1">
      <c r="A65" s="2"/>
      <c r="B65" s="23"/>
      <c r="C65" s="104" t="s">
        <v>193</v>
      </c>
      <c r="D65" s="27"/>
      <c r="E65" s="164">
        <v>1</v>
      </c>
      <c r="F65" s="164">
        <v>1</v>
      </c>
      <c r="G65" s="164">
        <v>1</v>
      </c>
      <c r="H65" s="164">
        <v>1</v>
      </c>
      <c r="I65" s="164">
        <v>1</v>
      </c>
      <c r="J65" s="165">
        <v>0</v>
      </c>
      <c r="K65" s="166">
        <v>1</v>
      </c>
      <c r="L65" s="165">
        <v>0.5</v>
      </c>
      <c r="M65" s="165">
        <v>1</v>
      </c>
      <c r="N65" s="165">
        <v>0</v>
      </c>
      <c r="O65" s="165">
        <v>1</v>
      </c>
      <c r="P65" s="185">
        <f t="shared" si="34"/>
        <v>8.5</v>
      </c>
      <c r="Q65" s="186">
        <f t="shared" si="35"/>
        <v>0.77272727272727271</v>
      </c>
      <c r="R65" s="116">
        <v>0</v>
      </c>
      <c r="S65" s="116">
        <v>1</v>
      </c>
      <c r="T65" s="116">
        <v>1</v>
      </c>
      <c r="U65" s="185">
        <f t="shared" si="36"/>
        <v>2</v>
      </c>
      <c r="V65" s="186">
        <f t="shared" si="37"/>
        <v>0.66666666666666663</v>
      </c>
      <c r="W65" s="113">
        <v>1</v>
      </c>
      <c r="X65" s="116">
        <v>1</v>
      </c>
      <c r="Y65" s="116">
        <v>1</v>
      </c>
      <c r="Z65" s="116">
        <v>1</v>
      </c>
      <c r="AA65" s="116">
        <v>1</v>
      </c>
      <c r="AB65" s="116">
        <v>0.5</v>
      </c>
      <c r="AC65" s="116">
        <v>0</v>
      </c>
      <c r="AD65" s="116">
        <v>0</v>
      </c>
      <c r="AE65" s="116">
        <v>1</v>
      </c>
      <c r="AF65" s="185">
        <f t="shared" si="38"/>
        <v>6.5</v>
      </c>
      <c r="AG65" s="186">
        <f t="shared" si="39"/>
        <v>0.72222222222222221</v>
      </c>
      <c r="AH65" s="116">
        <v>1</v>
      </c>
      <c r="AI65" s="116">
        <v>1</v>
      </c>
      <c r="AJ65" s="185">
        <f t="shared" si="40"/>
        <v>2</v>
      </c>
      <c r="AK65" s="186">
        <f t="shared" si="62"/>
        <v>1</v>
      </c>
      <c r="AL65" s="134">
        <v>0</v>
      </c>
      <c r="AM65" s="116">
        <v>0</v>
      </c>
      <c r="AN65" s="116">
        <v>0</v>
      </c>
      <c r="AO65" s="185">
        <f t="shared" si="41"/>
        <v>0</v>
      </c>
      <c r="AP65" s="186">
        <f t="shared" si="42"/>
        <v>0</v>
      </c>
      <c r="AQ65" s="129">
        <v>0</v>
      </c>
      <c r="AR65" s="134">
        <v>0.5</v>
      </c>
      <c r="AS65" s="185">
        <f t="shared" si="43"/>
        <v>0.5</v>
      </c>
      <c r="AT65" s="186">
        <f t="shared" si="44"/>
        <v>0.25</v>
      </c>
      <c r="AU65" s="116">
        <v>1</v>
      </c>
      <c r="AV65" s="116">
        <v>1</v>
      </c>
      <c r="AW65" s="116">
        <v>0</v>
      </c>
      <c r="AX65" s="116">
        <v>0</v>
      </c>
      <c r="AY65" s="116">
        <v>1</v>
      </c>
      <c r="AZ65" s="116">
        <v>0</v>
      </c>
      <c r="BA65" s="185">
        <f t="shared" si="45"/>
        <v>3</v>
      </c>
      <c r="BB65" s="186">
        <f t="shared" si="46"/>
        <v>0.5</v>
      </c>
      <c r="BC65" s="116">
        <v>1</v>
      </c>
      <c r="BD65" s="116">
        <v>0</v>
      </c>
      <c r="BE65" s="185">
        <f t="shared" si="47"/>
        <v>1</v>
      </c>
      <c r="BF65" s="186">
        <f t="shared" si="48"/>
        <v>0.5</v>
      </c>
      <c r="BG65" s="116">
        <v>1</v>
      </c>
      <c r="BH65" s="90" t="s">
        <v>104</v>
      </c>
      <c r="BI65" s="116">
        <v>0</v>
      </c>
      <c r="BJ65" s="116">
        <v>0</v>
      </c>
      <c r="BK65" s="185">
        <f t="shared" si="49"/>
        <v>1</v>
      </c>
      <c r="BL65" s="186">
        <f t="shared" si="50"/>
        <v>0.33333333333333331</v>
      </c>
      <c r="BM65" s="117">
        <v>1</v>
      </c>
      <c r="BN65" s="90" t="s">
        <v>105</v>
      </c>
      <c r="BO65" s="185">
        <f t="shared" si="51"/>
        <v>1</v>
      </c>
      <c r="BP65" s="186">
        <f t="shared" si="52"/>
        <v>1</v>
      </c>
      <c r="BQ65" s="117">
        <v>0</v>
      </c>
      <c r="BR65" s="185">
        <f t="shared" si="53"/>
        <v>0</v>
      </c>
      <c r="BS65" s="186">
        <f t="shared" si="54"/>
        <v>0</v>
      </c>
      <c r="BT65" s="117">
        <v>0</v>
      </c>
      <c r="BU65" s="117">
        <v>0</v>
      </c>
      <c r="BV65" s="185">
        <f t="shared" si="55"/>
        <v>0</v>
      </c>
      <c r="BW65" s="186">
        <f t="shared" si="56"/>
        <v>0</v>
      </c>
      <c r="BX65" s="117">
        <v>1</v>
      </c>
      <c r="BY65" s="117">
        <v>0</v>
      </c>
      <c r="BZ65" s="117">
        <v>0</v>
      </c>
      <c r="CA65" s="117">
        <v>0</v>
      </c>
      <c r="CB65" s="89" t="s">
        <v>103</v>
      </c>
      <c r="CC65" s="117">
        <v>0</v>
      </c>
      <c r="CD65" s="117">
        <v>0</v>
      </c>
      <c r="CE65" s="185">
        <f t="shared" si="57"/>
        <v>1</v>
      </c>
      <c r="CF65" s="186">
        <f t="shared" si="58"/>
        <v>0.16666666666666666</v>
      </c>
      <c r="CG65" s="117">
        <v>1</v>
      </c>
      <c r="CH65" s="117">
        <v>1</v>
      </c>
      <c r="CI65" s="117">
        <v>0</v>
      </c>
      <c r="CJ65" s="185">
        <f t="shared" si="63"/>
        <v>2</v>
      </c>
      <c r="CK65" s="186">
        <f t="shared" si="64"/>
        <v>0.66666666666666663</v>
      </c>
      <c r="CL65" s="188">
        <f t="shared" si="33"/>
        <v>28.5</v>
      </c>
      <c r="CM65" s="107">
        <f t="shared" si="65"/>
        <v>0.52777777777777779</v>
      </c>
      <c r="CN65" s="104" t="s">
        <v>193</v>
      </c>
    </row>
    <row r="66" spans="1:92" ht="15.75" customHeight="1" thickTop="1" thickBot="1">
      <c r="A66" s="2"/>
      <c r="B66" s="23"/>
      <c r="C66" s="104" t="s">
        <v>205</v>
      </c>
      <c r="D66" s="27"/>
      <c r="E66" s="179">
        <v>1</v>
      </c>
      <c r="F66" s="179">
        <v>1</v>
      </c>
      <c r="G66" s="179">
        <v>1</v>
      </c>
      <c r="H66" s="179">
        <v>1</v>
      </c>
      <c r="I66" s="179">
        <v>1</v>
      </c>
      <c r="J66" s="179">
        <v>1</v>
      </c>
      <c r="K66" s="179">
        <v>1</v>
      </c>
      <c r="L66" s="179">
        <v>1</v>
      </c>
      <c r="M66" s="179">
        <v>1</v>
      </c>
      <c r="N66" s="179">
        <v>1</v>
      </c>
      <c r="O66" s="179">
        <v>1</v>
      </c>
      <c r="P66" s="185">
        <f t="shared" si="34"/>
        <v>11</v>
      </c>
      <c r="Q66" s="186">
        <f t="shared" si="35"/>
        <v>1</v>
      </c>
      <c r="R66" s="28">
        <v>0</v>
      </c>
      <c r="S66" s="28">
        <v>1</v>
      </c>
      <c r="T66" s="28">
        <v>1</v>
      </c>
      <c r="U66" s="185">
        <f t="shared" si="36"/>
        <v>2</v>
      </c>
      <c r="V66" s="186">
        <f t="shared" si="37"/>
        <v>0.66666666666666663</v>
      </c>
      <c r="W66" s="28">
        <v>0</v>
      </c>
      <c r="X66" s="28">
        <v>1</v>
      </c>
      <c r="Y66" s="28">
        <v>0</v>
      </c>
      <c r="Z66" s="28">
        <v>1</v>
      </c>
      <c r="AA66" s="28">
        <v>1</v>
      </c>
      <c r="AB66" s="28">
        <v>1</v>
      </c>
      <c r="AC66" s="28">
        <v>0</v>
      </c>
      <c r="AD66" s="28">
        <v>0</v>
      </c>
      <c r="AE66" s="28">
        <v>1</v>
      </c>
      <c r="AF66" s="185">
        <f t="shared" si="38"/>
        <v>5</v>
      </c>
      <c r="AG66" s="186">
        <f t="shared" si="39"/>
        <v>0.55555555555555558</v>
      </c>
      <c r="AH66" s="28">
        <v>0</v>
      </c>
      <c r="AI66" s="28">
        <v>0</v>
      </c>
      <c r="AJ66" s="185">
        <f t="shared" si="40"/>
        <v>0</v>
      </c>
      <c r="AK66" s="186">
        <f t="shared" si="62"/>
        <v>0</v>
      </c>
      <c r="AL66" s="28">
        <v>0</v>
      </c>
      <c r="AM66" s="28">
        <v>0</v>
      </c>
      <c r="AN66" s="28">
        <v>1</v>
      </c>
      <c r="AO66" s="185">
        <f t="shared" si="41"/>
        <v>1</v>
      </c>
      <c r="AP66" s="186">
        <f t="shared" si="42"/>
        <v>0.33333333333333331</v>
      </c>
      <c r="AQ66" s="28">
        <v>1</v>
      </c>
      <c r="AR66" s="28">
        <v>1</v>
      </c>
      <c r="AS66" s="185">
        <f t="shared" si="43"/>
        <v>2</v>
      </c>
      <c r="AT66" s="186">
        <f t="shared" si="44"/>
        <v>1</v>
      </c>
      <c r="AU66" s="28">
        <v>0</v>
      </c>
      <c r="AV66" s="28">
        <v>0</v>
      </c>
      <c r="AW66" s="28">
        <v>0</v>
      </c>
      <c r="AX66" s="28">
        <v>0</v>
      </c>
      <c r="AY66" s="28">
        <v>0</v>
      </c>
      <c r="AZ66" s="28">
        <v>0</v>
      </c>
      <c r="BA66" s="185">
        <f t="shared" si="45"/>
        <v>0</v>
      </c>
      <c r="BB66" s="186">
        <f t="shared" si="46"/>
        <v>0</v>
      </c>
      <c r="BC66" s="26">
        <v>1</v>
      </c>
      <c r="BD66" s="26">
        <v>1</v>
      </c>
      <c r="BE66" s="185">
        <f t="shared" si="47"/>
        <v>2</v>
      </c>
      <c r="BF66" s="186">
        <f t="shared" si="48"/>
        <v>1</v>
      </c>
      <c r="BG66" s="28">
        <v>1</v>
      </c>
      <c r="BH66" s="90" t="s">
        <v>104</v>
      </c>
      <c r="BI66" s="28">
        <v>0</v>
      </c>
      <c r="BJ66" s="28">
        <v>0</v>
      </c>
      <c r="BK66" s="185">
        <f t="shared" si="49"/>
        <v>1</v>
      </c>
      <c r="BL66" s="186">
        <f t="shared" si="50"/>
        <v>0.33333333333333331</v>
      </c>
      <c r="BM66" s="117">
        <v>1</v>
      </c>
      <c r="BN66" s="90" t="s">
        <v>104</v>
      </c>
      <c r="BO66" s="185">
        <f t="shared" si="51"/>
        <v>1</v>
      </c>
      <c r="BP66" s="186">
        <f t="shared" si="52"/>
        <v>1</v>
      </c>
      <c r="BQ66" s="117">
        <v>1</v>
      </c>
      <c r="BR66" s="185">
        <f t="shared" si="53"/>
        <v>1</v>
      </c>
      <c r="BS66" s="186">
        <f t="shared" si="54"/>
        <v>1</v>
      </c>
      <c r="BT66" s="117">
        <v>1</v>
      </c>
      <c r="BU66" s="117">
        <v>0</v>
      </c>
      <c r="BV66" s="185">
        <f t="shared" si="55"/>
        <v>1</v>
      </c>
      <c r="BW66" s="186">
        <f t="shared" si="56"/>
        <v>0.5</v>
      </c>
      <c r="BX66" s="117">
        <v>0</v>
      </c>
      <c r="BY66" s="117">
        <v>0</v>
      </c>
      <c r="BZ66" s="117">
        <v>0</v>
      </c>
      <c r="CA66" s="117">
        <v>0</v>
      </c>
      <c r="CB66" s="144" t="s">
        <v>103</v>
      </c>
      <c r="CC66" s="117">
        <v>0</v>
      </c>
      <c r="CD66" s="117">
        <v>0</v>
      </c>
      <c r="CE66" s="185">
        <f t="shared" si="57"/>
        <v>0</v>
      </c>
      <c r="CF66" s="186">
        <f t="shared" si="58"/>
        <v>0</v>
      </c>
      <c r="CG66" s="117">
        <v>1</v>
      </c>
      <c r="CH66" s="117">
        <v>0</v>
      </c>
      <c r="CI66" s="117">
        <v>0</v>
      </c>
      <c r="CJ66" s="185">
        <f t="shared" si="63"/>
        <v>1</v>
      </c>
      <c r="CK66" s="186">
        <f t="shared" si="64"/>
        <v>0.33333333333333331</v>
      </c>
      <c r="CL66" s="188">
        <f t="shared" si="33"/>
        <v>28</v>
      </c>
      <c r="CM66" s="107">
        <f t="shared" si="65"/>
        <v>0.51851851851851849</v>
      </c>
      <c r="CN66" s="104" t="s">
        <v>205</v>
      </c>
    </row>
    <row r="67" spans="1:92" ht="15.75" customHeight="1" thickTop="1" thickBot="1">
      <c r="A67" s="2"/>
      <c r="B67" s="23"/>
      <c r="C67" s="104" t="s">
        <v>147</v>
      </c>
      <c r="D67" s="27"/>
      <c r="E67" s="168">
        <v>1</v>
      </c>
      <c r="F67" s="168">
        <v>1</v>
      </c>
      <c r="G67" s="168">
        <v>1</v>
      </c>
      <c r="H67" s="168">
        <v>1</v>
      </c>
      <c r="I67" s="168">
        <v>1</v>
      </c>
      <c r="J67" s="169">
        <v>0</v>
      </c>
      <c r="K67" s="170">
        <v>1</v>
      </c>
      <c r="L67" s="169">
        <v>0</v>
      </c>
      <c r="M67" s="169">
        <v>1</v>
      </c>
      <c r="N67" s="169">
        <v>1</v>
      </c>
      <c r="O67" s="171">
        <v>1</v>
      </c>
      <c r="P67" s="185">
        <f t="shared" si="34"/>
        <v>9</v>
      </c>
      <c r="Q67" s="186">
        <f t="shared" si="35"/>
        <v>0.81818181818181823</v>
      </c>
      <c r="R67" s="119">
        <v>0</v>
      </c>
      <c r="S67" s="119">
        <v>0</v>
      </c>
      <c r="T67" s="119">
        <v>1</v>
      </c>
      <c r="U67" s="185">
        <f t="shared" si="36"/>
        <v>1</v>
      </c>
      <c r="V67" s="186">
        <f t="shared" si="37"/>
        <v>0.33333333333333331</v>
      </c>
      <c r="W67" s="111">
        <v>0</v>
      </c>
      <c r="X67" s="119">
        <v>1</v>
      </c>
      <c r="Y67" s="119">
        <v>0</v>
      </c>
      <c r="Z67" s="119">
        <v>1</v>
      </c>
      <c r="AA67" s="119">
        <v>0</v>
      </c>
      <c r="AB67" s="119">
        <v>1</v>
      </c>
      <c r="AC67" s="119">
        <v>1</v>
      </c>
      <c r="AD67" s="119">
        <v>0</v>
      </c>
      <c r="AE67" s="119">
        <v>1</v>
      </c>
      <c r="AF67" s="185">
        <f t="shared" si="38"/>
        <v>5</v>
      </c>
      <c r="AG67" s="186">
        <f t="shared" si="39"/>
        <v>0.55555555555555558</v>
      </c>
      <c r="AH67" s="119">
        <v>0</v>
      </c>
      <c r="AI67" s="119">
        <v>0</v>
      </c>
      <c r="AJ67" s="185">
        <f t="shared" si="40"/>
        <v>0</v>
      </c>
      <c r="AK67" s="186">
        <f t="shared" si="62"/>
        <v>0</v>
      </c>
      <c r="AL67" s="119">
        <v>0</v>
      </c>
      <c r="AM67" s="119">
        <v>0</v>
      </c>
      <c r="AN67" s="119">
        <v>0</v>
      </c>
      <c r="AO67" s="185">
        <f t="shared" si="41"/>
        <v>0</v>
      </c>
      <c r="AP67" s="186">
        <f t="shared" si="42"/>
        <v>0</v>
      </c>
      <c r="AQ67" s="119">
        <v>0</v>
      </c>
      <c r="AR67" s="132">
        <v>1</v>
      </c>
      <c r="AS67" s="185">
        <f t="shared" si="43"/>
        <v>1</v>
      </c>
      <c r="AT67" s="186">
        <f t="shared" si="44"/>
        <v>0.5</v>
      </c>
      <c r="AU67" s="119">
        <v>0</v>
      </c>
      <c r="AV67" s="119">
        <v>0</v>
      </c>
      <c r="AW67" s="119">
        <v>0</v>
      </c>
      <c r="AX67" s="119">
        <v>0</v>
      </c>
      <c r="AY67" s="119">
        <v>0</v>
      </c>
      <c r="AZ67" s="116">
        <v>0</v>
      </c>
      <c r="BA67" s="185">
        <f t="shared" si="45"/>
        <v>0</v>
      </c>
      <c r="BB67" s="186">
        <f t="shared" si="46"/>
        <v>0</v>
      </c>
      <c r="BC67" s="119">
        <v>1</v>
      </c>
      <c r="BD67" s="119">
        <v>1</v>
      </c>
      <c r="BE67" s="185">
        <f t="shared" si="47"/>
        <v>2</v>
      </c>
      <c r="BF67" s="186">
        <f t="shared" si="48"/>
        <v>1</v>
      </c>
      <c r="BG67" s="119">
        <v>1</v>
      </c>
      <c r="BH67" s="90" t="s">
        <v>104</v>
      </c>
      <c r="BI67" s="119">
        <v>0</v>
      </c>
      <c r="BJ67" s="119">
        <v>0</v>
      </c>
      <c r="BK67" s="185">
        <f t="shared" si="49"/>
        <v>1</v>
      </c>
      <c r="BL67" s="186">
        <f t="shared" si="50"/>
        <v>0.33333333333333331</v>
      </c>
      <c r="BM67" s="117">
        <v>1</v>
      </c>
      <c r="BN67" s="90" t="s">
        <v>104</v>
      </c>
      <c r="BO67" s="185">
        <f t="shared" si="51"/>
        <v>1</v>
      </c>
      <c r="BP67" s="186">
        <f t="shared" si="52"/>
        <v>1</v>
      </c>
      <c r="BQ67" s="117">
        <v>1</v>
      </c>
      <c r="BR67" s="185">
        <f t="shared" si="53"/>
        <v>1</v>
      </c>
      <c r="BS67" s="186">
        <f t="shared" si="54"/>
        <v>1</v>
      </c>
      <c r="BT67" s="117">
        <v>1</v>
      </c>
      <c r="BU67" s="117">
        <v>1</v>
      </c>
      <c r="BV67" s="185">
        <f t="shared" si="55"/>
        <v>2</v>
      </c>
      <c r="BW67" s="186">
        <f t="shared" si="56"/>
        <v>1</v>
      </c>
      <c r="BX67" s="117">
        <v>0</v>
      </c>
      <c r="BY67" s="117">
        <v>0</v>
      </c>
      <c r="BZ67" s="117">
        <v>0</v>
      </c>
      <c r="CA67" s="117">
        <v>0</v>
      </c>
      <c r="CB67" s="131" t="s">
        <v>103</v>
      </c>
      <c r="CC67" s="117">
        <v>0</v>
      </c>
      <c r="CD67" s="117">
        <v>1</v>
      </c>
      <c r="CE67" s="185">
        <f t="shared" si="57"/>
        <v>1</v>
      </c>
      <c r="CF67" s="186">
        <f t="shared" si="58"/>
        <v>0.16666666666666666</v>
      </c>
      <c r="CG67" s="117">
        <v>1</v>
      </c>
      <c r="CH67" s="117">
        <v>1</v>
      </c>
      <c r="CI67" s="117">
        <v>1</v>
      </c>
      <c r="CJ67" s="185">
        <f t="shared" si="63"/>
        <v>3</v>
      </c>
      <c r="CK67" s="186">
        <f t="shared" si="64"/>
        <v>1</v>
      </c>
      <c r="CL67" s="188">
        <f t="shared" si="33"/>
        <v>27</v>
      </c>
      <c r="CM67" s="107">
        <f t="shared" si="65"/>
        <v>0.5</v>
      </c>
      <c r="CN67" s="104" t="s">
        <v>147</v>
      </c>
    </row>
    <row r="68" spans="1:92" ht="15.75" customHeight="1" thickTop="1" thickBot="1">
      <c r="A68" s="2"/>
      <c r="B68" s="23"/>
      <c r="C68" s="104" t="s">
        <v>192</v>
      </c>
      <c r="D68" s="27"/>
      <c r="E68" s="179">
        <v>1</v>
      </c>
      <c r="F68" s="179">
        <v>1</v>
      </c>
      <c r="G68" s="179">
        <v>1</v>
      </c>
      <c r="H68" s="179">
        <v>1</v>
      </c>
      <c r="I68" s="179">
        <v>1</v>
      </c>
      <c r="J68" s="179">
        <v>1</v>
      </c>
      <c r="K68" s="179">
        <v>1</v>
      </c>
      <c r="L68" s="179">
        <v>1</v>
      </c>
      <c r="M68" s="179">
        <v>1</v>
      </c>
      <c r="N68" s="179">
        <v>0.5</v>
      </c>
      <c r="O68" s="179">
        <v>1</v>
      </c>
      <c r="P68" s="185">
        <f t="shared" si="34"/>
        <v>10.5</v>
      </c>
      <c r="Q68" s="186">
        <f t="shared" si="35"/>
        <v>0.95454545454545459</v>
      </c>
      <c r="R68" s="28">
        <v>0</v>
      </c>
      <c r="S68" s="28">
        <v>0</v>
      </c>
      <c r="T68" s="28">
        <v>1</v>
      </c>
      <c r="U68" s="185">
        <f t="shared" si="36"/>
        <v>1</v>
      </c>
      <c r="V68" s="186">
        <f t="shared" si="37"/>
        <v>0.33333333333333331</v>
      </c>
      <c r="W68" s="28">
        <v>0</v>
      </c>
      <c r="X68" s="28">
        <v>0</v>
      </c>
      <c r="Y68" s="28">
        <v>1</v>
      </c>
      <c r="Z68" s="28">
        <v>0</v>
      </c>
      <c r="AA68" s="28">
        <v>0.5</v>
      </c>
      <c r="AB68" s="28">
        <v>0.5</v>
      </c>
      <c r="AC68" s="28">
        <v>0</v>
      </c>
      <c r="AD68" s="28">
        <v>1</v>
      </c>
      <c r="AE68" s="28">
        <v>0</v>
      </c>
      <c r="AF68" s="185">
        <f t="shared" si="38"/>
        <v>3</v>
      </c>
      <c r="AG68" s="186">
        <f t="shared" si="39"/>
        <v>0.33333333333333331</v>
      </c>
      <c r="AH68" s="28">
        <v>1</v>
      </c>
      <c r="AI68" s="28">
        <v>0</v>
      </c>
      <c r="AJ68" s="185">
        <f t="shared" si="40"/>
        <v>1</v>
      </c>
      <c r="AK68" s="186">
        <f t="shared" si="62"/>
        <v>0.5</v>
      </c>
      <c r="AL68" s="28">
        <v>0</v>
      </c>
      <c r="AM68" s="28">
        <v>0</v>
      </c>
      <c r="AN68" s="28">
        <v>0</v>
      </c>
      <c r="AO68" s="185">
        <f t="shared" si="41"/>
        <v>0</v>
      </c>
      <c r="AP68" s="186">
        <f t="shared" si="42"/>
        <v>0</v>
      </c>
      <c r="AQ68" s="28">
        <v>1</v>
      </c>
      <c r="AR68" s="28">
        <v>1</v>
      </c>
      <c r="AS68" s="185">
        <f t="shared" si="43"/>
        <v>2</v>
      </c>
      <c r="AT68" s="186">
        <f t="shared" si="44"/>
        <v>1</v>
      </c>
      <c r="AU68" s="28">
        <v>0</v>
      </c>
      <c r="AV68" s="28">
        <v>0</v>
      </c>
      <c r="AW68" s="28">
        <v>0</v>
      </c>
      <c r="AX68" s="28">
        <v>0</v>
      </c>
      <c r="AY68" s="28">
        <v>0</v>
      </c>
      <c r="AZ68" s="28">
        <v>0</v>
      </c>
      <c r="BA68" s="185">
        <f t="shared" si="45"/>
        <v>0</v>
      </c>
      <c r="BB68" s="186">
        <f t="shared" si="46"/>
        <v>0</v>
      </c>
      <c r="BC68" s="28">
        <v>0</v>
      </c>
      <c r="BD68" s="28">
        <v>1</v>
      </c>
      <c r="BE68" s="185">
        <f t="shared" si="47"/>
        <v>1</v>
      </c>
      <c r="BF68" s="186">
        <f t="shared" si="48"/>
        <v>0.5</v>
      </c>
      <c r="BG68" s="28">
        <v>1</v>
      </c>
      <c r="BH68" s="140" t="s">
        <v>104</v>
      </c>
      <c r="BI68" s="28">
        <v>1</v>
      </c>
      <c r="BJ68" s="28">
        <v>0</v>
      </c>
      <c r="BK68" s="185">
        <f t="shared" si="49"/>
        <v>2</v>
      </c>
      <c r="BL68" s="186">
        <f t="shared" si="50"/>
        <v>0.66666666666666663</v>
      </c>
      <c r="BM68" s="117">
        <v>1</v>
      </c>
      <c r="BN68" s="140" t="s">
        <v>104</v>
      </c>
      <c r="BO68" s="185">
        <f t="shared" si="51"/>
        <v>1</v>
      </c>
      <c r="BP68" s="186">
        <f t="shared" si="52"/>
        <v>1</v>
      </c>
      <c r="BQ68" s="117">
        <v>1</v>
      </c>
      <c r="BR68" s="185">
        <f t="shared" si="53"/>
        <v>1</v>
      </c>
      <c r="BS68" s="186">
        <f t="shared" si="54"/>
        <v>1</v>
      </c>
      <c r="BT68" s="117">
        <v>1</v>
      </c>
      <c r="BU68" s="117">
        <v>1</v>
      </c>
      <c r="BV68" s="185">
        <f t="shared" si="55"/>
        <v>2</v>
      </c>
      <c r="BW68" s="186">
        <f t="shared" si="56"/>
        <v>1</v>
      </c>
      <c r="BX68" s="117">
        <v>0</v>
      </c>
      <c r="BY68" s="117">
        <v>0</v>
      </c>
      <c r="BZ68" s="117">
        <v>0</v>
      </c>
      <c r="CA68" s="117">
        <v>0</v>
      </c>
      <c r="CB68" s="199" t="s">
        <v>103</v>
      </c>
      <c r="CC68" s="117">
        <v>1</v>
      </c>
      <c r="CD68" s="117">
        <v>1</v>
      </c>
      <c r="CE68" s="185">
        <f t="shared" si="57"/>
        <v>2</v>
      </c>
      <c r="CF68" s="186">
        <f t="shared" si="58"/>
        <v>0.33333333333333331</v>
      </c>
      <c r="CG68" s="117">
        <v>0</v>
      </c>
      <c r="CH68" s="117">
        <v>0</v>
      </c>
      <c r="CI68" s="117">
        <v>0</v>
      </c>
      <c r="CJ68" s="185">
        <f t="shared" si="63"/>
        <v>0</v>
      </c>
      <c r="CK68" s="186">
        <f t="shared" si="64"/>
        <v>0</v>
      </c>
      <c r="CL68" s="188">
        <f t="shared" si="33"/>
        <v>26.5</v>
      </c>
      <c r="CM68" s="107">
        <f t="shared" si="65"/>
        <v>0.49074074074074076</v>
      </c>
      <c r="CN68" s="104" t="s">
        <v>192</v>
      </c>
    </row>
    <row r="69" spans="1:92" ht="19.5" customHeight="1" thickTop="1" thickBot="1">
      <c r="A69" s="2"/>
      <c r="B69" s="23"/>
      <c r="C69" s="104" t="s">
        <v>216</v>
      </c>
      <c r="D69" s="27"/>
      <c r="E69" s="158">
        <v>1</v>
      </c>
      <c r="F69" s="158">
        <v>1</v>
      </c>
      <c r="G69" s="158">
        <v>1</v>
      </c>
      <c r="H69" s="158">
        <v>1</v>
      </c>
      <c r="I69" s="158">
        <v>1</v>
      </c>
      <c r="J69" s="159">
        <v>1</v>
      </c>
      <c r="K69" s="160">
        <v>1</v>
      </c>
      <c r="L69" s="159">
        <v>0</v>
      </c>
      <c r="M69" s="159">
        <v>1</v>
      </c>
      <c r="N69" s="159">
        <v>1</v>
      </c>
      <c r="O69" s="159">
        <v>1</v>
      </c>
      <c r="P69" s="185">
        <f t="shared" si="34"/>
        <v>10</v>
      </c>
      <c r="Q69" s="186">
        <f t="shared" si="35"/>
        <v>0.90909090909090906</v>
      </c>
      <c r="R69" s="40">
        <v>0</v>
      </c>
      <c r="S69" s="40">
        <v>1</v>
      </c>
      <c r="T69" s="40">
        <v>0</v>
      </c>
      <c r="U69" s="185">
        <f t="shared" si="36"/>
        <v>1</v>
      </c>
      <c r="V69" s="186">
        <f t="shared" si="37"/>
        <v>0.33333333333333331</v>
      </c>
      <c r="W69" s="84">
        <v>0</v>
      </c>
      <c r="X69" s="40">
        <v>0</v>
      </c>
      <c r="Y69" s="40">
        <v>0</v>
      </c>
      <c r="Z69" s="40">
        <v>0</v>
      </c>
      <c r="AA69" s="40">
        <v>0</v>
      </c>
      <c r="AB69" s="40">
        <v>1</v>
      </c>
      <c r="AC69" s="40">
        <v>1</v>
      </c>
      <c r="AD69" s="40">
        <v>0.5</v>
      </c>
      <c r="AE69" s="40">
        <v>1</v>
      </c>
      <c r="AF69" s="185">
        <f t="shared" si="38"/>
        <v>3.5</v>
      </c>
      <c r="AG69" s="186">
        <f t="shared" si="39"/>
        <v>0.3888888888888889</v>
      </c>
      <c r="AH69" s="40">
        <v>0.5</v>
      </c>
      <c r="AI69" s="40">
        <v>0</v>
      </c>
      <c r="AJ69" s="185">
        <f t="shared" si="40"/>
        <v>0.5</v>
      </c>
      <c r="AK69" s="186">
        <f t="shared" si="62"/>
        <v>0.25</v>
      </c>
      <c r="AL69" s="86" t="s">
        <v>214</v>
      </c>
      <c r="AM69" s="40">
        <v>0</v>
      </c>
      <c r="AN69" s="40">
        <v>0</v>
      </c>
      <c r="AO69" s="185">
        <f t="shared" si="41"/>
        <v>0</v>
      </c>
      <c r="AP69" s="186">
        <f t="shared" si="42"/>
        <v>0</v>
      </c>
      <c r="AQ69" s="87">
        <v>0</v>
      </c>
      <c r="AR69" s="86">
        <v>1</v>
      </c>
      <c r="AS69" s="185">
        <f t="shared" si="43"/>
        <v>1</v>
      </c>
      <c r="AT69" s="186">
        <f t="shared" si="44"/>
        <v>0.5</v>
      </c>
      <c r="AU69" s="40">
        <v>1</v>
      </c>
      <c r="AV69" s="40">
        <v>1</v>
      </c>
      <c r="AW69" s="40">
        <v>0</v>
      </c>
      <c r="AX69" s="40">
        <v>0</v>
      </c>
      <c r="AY69" s="40">
        <v>0</v>
      </c>
      <c r="AZ69" s="40">
        <v>1</v>
      </c>
      <c r="BA69" s="185">
        <f t="shared" si="45"/>
        <v>3</v>
      </c>
      <c r="BB69" s="186">
        <f t="shared" si="46"/>
        <v>0.5</v>
      </c>
      <c r="BC69" s="40">
        <v>1</v>
      </c>
      <c r="BD69" s="40">
        <v>1</v>
      </c>
      <c r="BE69" s="185">
        <f t="shared" si="47"/>
        <v>2</v>
      </c>
      <c r="BF69" s="186">
        <f t="shared" si="48"/>
        <v>1</v>
      </c>
      <c r="BG69" s="40">
        <v>1</v>
      </c>
      <c r="BH69" s="90" t="s">
        <v>104</v>
      </c>
      <c r="BI69" s="40">
        <v>0</v>
      </c>
      <c r="BJ69" s="40">
        <v>0</v>
      </c>
      <c r="BK69" s="185">
        <f t="shared" si="49"/>
        <v>1</v>
      </c>
      <c r="BL69" s="186">
        <f t="shared" si="50"/>
        <v>0.33333333333333331</v>
      </c>
      <c r="BM69" s="117">
        <v>1</v>
      </c>
      <c r="BN69" s="90" t="s">
        <v>104</v>
      </c>
      <c r="BO69" s="185">
        <f t="shared" si="51"/>
        <v>1</v>
      </c>
      <c r="BP69" s="186">
        <f t="shared" si="52"/>
        <v>1</v>
      </c>
      <c r="BQ69" s="117">
        <v>0</v>
      </c>
      <c r="BR69" s="185">
        <f t="shared" si="53"/>
        <v>0</v>
      </c>
      <c r="BS69" s="186">
        <f t="shared" si="54"/>
        <v>0</v>
      </c>
      <c r="BT69" s="117">
        <v>0.5</v>
      </c>
      <c r="BU69" s="117">
        <v>1</v>
      </c>
      <c r="BV69" s="185">
        <f t="shared" si="55"/>
        <v>1.5</v>
      </c>
      <c r="BW69" s="186">
        <f t="shared" si="56"/>
        <v>0.75</v>
      </c>
      <c r="BX69" s="117">
        <v>1</v>
      </c>
      <c r="BY69" s="117">
        <v>0</v>
      </c>
      <c r="BZ69" s="117">
        <v>0</v>
      </c>
      <c r="CA69" s="117" t="s">
        <v>215</v>
      </c>
      <c r="CB69" s="89" t="s">
        <v>103</v>
      </c>
      <c r="CC69" s="117">
        <v>0</v>
      </c>
      <c r="CD69" s="117">
        <v>0</v>
      </c>
      <c r="CE69" s="185">
        <f t="shared" si="57"/>
        <v>1</v>
      </c>
      <c r="CF69" s="186">
        <f t="shared" si="58"/>
        <v>0.16666666666666666</v>
      </c>
      <c r="CG69" s="117">
        <v>0.5</v>
      </c>
      <c r="CH69" s="117">
        <v>0.5</v>
      </c>
      <c r="CI69" s="117">
        <v>0</v>
      </c>
      <c r="CJ69" s="185">
        <f t="shared" si="63"/>
        <v>1</v>
      </c>
      <c r="CK69" s="186">
        <f t="shared" si="64"/>
        <v>0.33333333333333331</v>
      </c>
      <c r="CL69" s="188">
        <f t="shared" si="33"/>
        <v>26.5</v>
      </c>
      <c r="CM69" s="107">
        <f t="shared" si="65"/>
        <v>0.49074074074074076</v>
      </c>
      <c r="CN69" s="104" t="s">
        <v>216</v>
      </c>
    </row>
    <row r="70" spans="1:92" ht="16.5" customHeight="1" thickTop="1" thickBot="1">
      <c r="A70" s="2"/>
      <c r="B70" s="23"/>
      <c r="C70" s="104" t="s">
        <v>154</v>
      </c>
      <c r="D70" s="6"/>
      <c r="E70" s="180">
        <v>1</v>
      </c>
      <c r="F70" s="180">
        <v>1</v>
      </c>
      <c r="G70" s="180">
        <v>1</v>
      </c>
      <c r="H70" s="180">
        <v>1</v>
      </c>
      <c r="I70" s="180">
        <v>1</v>
      </c>
      <c r="J70" s="180">
        <v>1</v>
      </c>
      <c r="K70" s="180">
        <v>1</v>
      </c>
      <c r="L70" s="180">
        <v>1</v>
      </c>
      <c r="M70" s="180">
        <v>0</v>
      </c>
      <c r="N70" s="180">
        <v>1</v>
      </c>
      <c r="O70" s="180">
        <v>1</v>
      </c>
      <c r="P70" s="185">
        <f t="shared" ref="P70:P80" si="66">SUM(E70:O70)</f>
        <v>10</v>
      </c>
      <c r="Q70" s="186">
        <f t="shared" ref="Q70:Q80" si="67">P70/11</f>
        <v>0.90909090909090906</v>
      </c>
      <c r="R70" s="26">
        <v>0</v>
      </c>
      <c r="S70" s="26">
        <v>1</v>
      </c>
      <c r="T70" s="26">
        <v>1</v>
      </c>
      <c r="U70" s="185">
        <f t="shared" ref="U70:U80" si="68">SUM(R70:T70)</f>
        <v>2</v>
      </c>
      <c r="V70" s="186">
        <f t="shared" ref="V70:V80" si="69">U70/3</f>
        <v>0.66666666666666663</v>
      </c>
      <c r="W70" s="26">
        <v>0</v>
      </c>
      <c r="X70" s="26">
        <v>0.5</v>
      </c>
      <c r="Y70" s="26">
        <v>0</v>
      </c>
      <c r="Z70" s="26">
        <v>1</v>
      </c>
      <c r="AA70" s="26">
        <v>1</v>
      </c>
      <c r="AB70" s="26">
        <v>1</v>
      </c>
      <c r="AC70" s="26">
        <v>0</v>
      </c>
      <c r="AD70" s="26">
        <v>0</v>
      </c>
      <c r="AE70" s="26">
        <v>0</v>
      </c>
      <c r="AF70" s="185">
        <f t="shared" ref="AF70:AF80" si="70">SUM(W70:AE70)</f>
        <v>3.5</v>
      </c>
      <c r="AG70" s="186">
        <f t="shared" ref="AG70:AG80" si="71">AF70/9</f>
        <v>0.3888888888888889</v>
      </c>
      <c r="AH70" s="26">
        <v>1</v>
      </c>
      <c r="AI70" s="26">
        <v>0</v>
      </c>
      <c r="AJ70" s="185">
        <f t="shared" ref="AJ70:AJ80" si="72">SUM(AH70:AI70)</f>
        <v>1</v>
      </c>
      <c r="AK70" s="186">
        <f t="shared" si="62"/>
        <v>0.5</v>
      </c>
      <c r="AL70" s="26">
        <v>0</v>
      </c>
      <c r="AM70" s="26">
        <v>0</v>
      </c>
      <c r="AN70" s="26">
        <v>0</v>
      </c>
      <c r="AO70" s="185">
        <f t="shared" ref="AO70:AO80" si="73">SUM(AL70:AN70)</f>
        <v>0</v>
      </c>
      <c r="AP70" s="186">
        <f t="shared" ref="AP70:AP77" si="74">AO70/3</f>
        <v>0</v>
      </c>
      <c r="AQ70" s="26">
        <v>0</v>
      </c>
      <c r="AR70" s="26">
        <v>0.5</v>
      </c>
      <c r="AS70" s="185">
        <f t="shared" ref="AS70:AS80" si="75">SUM(AQ70:AR70)</f>
        <v>0.5</v>
      </c>
      <c r="AT70" s="186">
        <f t="shared" ref="AT70:AT80" si="76">AS70/2</f>
        <v>0.25</v>
      </c>
      <c r="AU70" s="26">
        <v>0</v>
      </c>
      <c r="AV70" s="26">
        <v>0</v>
      </c>
      <c r="AW70" s="26">
        <v>0</v>
      </c>
      <c r="AX70" s="26">
        <v>0</v>
      </c>
      <c r="AY70" s="26">
        <v>0</v>
      </c>
      <c r="AZ70" s="26">
        <v>0</v>
      </c>
      <c r="BA70" s="185">
        <f t="shared" ref="BA70:BA80" si="77">SUM(AU70:AZ70)</f>
        <v>0</v>
      </c>
      <c r="BB70" s="186">
        <f t="shared" ref="BB70:BB80" si="78">BA70/6</f>
        <v>0</v>
      </c>
      <c r="BC70" s="6">
        <v>1</v>
      </c>
      <c r="BD70" s="6">
        <v>1</v>
      </c>
      <c r="BE70" s="185">
        <f t="shared" ref="BE70:BE80" si="79">SUM(BC70:BD70)</f>
        <v>2</v>
      </c>
      <c r="BF70" s="186">
        <f t="shared" ref="BF70:BF80" si="80">BE70/2</f>
        <v>1</v>
      </c>
      <c r="BG70" s="26">
        <v>1</v>
      </c>
      <c r="BH70" s="90" t="s">
        <v>104</v>
      </c>
      <c r="BI70" s="26">
        <v>0</v>
      </c>
      <c r="BJ70" s="26">
        <v>0</v>
      </c>
      <c r="BK70" s="185">
        <f t="shared" ref="BK70:BK80" si="81">SUM(BG70:BJ70)</f>
        <v>1</v>
      </c>
      <c r="BL70" s="186">
        <f t="shared" ref="BL70:BL80" si="82">BK70/3</f>
        <v>0.33333333333333331</v>
      </c>
      <c r="BM70" s="117">
        <v>1</v>
      </c>
      <c r="BN70" s="90" t="s">
        <v>104</v>
      </c>
      <c r="BO70" s="185">
        <f t="shared" ref="BO70:BO80" si="83">SUM(BM70:BN70)</f>
        <v>1</v>
      </c>
      <c r="BP70" s="186">
        <f t="shared" ref="BP70:BP80" si="84">BO70/1</f>
        <v>1</v>
      </c>
      <c r="BQ70" s="117">
        <v>1</v>
      </c>
      <c r="BR70" s="185">
        <f t="shared" ref="BR70:BR80" si="85">SUM(BQ70)</f>
        <v>1</v>
      </c>
      <c r="BS70" s="186">
        <f t="shared" ref="BS70:BS80" si="86">BR70/1</f>
        <v>1</v>
      </c>
      <c r="BT70" s="117">
        <v>1</v>
      </c>
      <c r="BU70" s="117">
        <v>1</v>
      </c>
      <c r="BV70" s="185">
        <f t="shared" ref="BV70:BV80" si="87">SUM(BT70:BU70)</f>
        <v>2</v>
      </c>
      <c r="BW70" s="186">
        <f t="shared" ref="BW70:BW80" si="88">BV70/2</f>
        <v>1</v>
      </c>
      <c r="BX70" s="117">
        <v>0</v>
      </c>
      <c r="BY70" s="117">
        <v>0</v>
      </c>
      <c r="BZ70" s="117">
        <v>0</v>
      </c>
      <c r="CA70" s="117">
        <v>0</v>
      </c>
      <c r="CB70" s="145" t="s">
        <v>103</v>
      </c>
      <c r="CC70" s="117">
        <v>0</v>
      </c>
      <c r="CD70" s="117">
        <v>1</v>
      </c>
      <c r="CE70" s="185">
        <f t="shared" ref="CE70:CE80" si="89">SUM(BX70:CD70)</f>
        <v>1</v>
      </c>
      <c r="CF70" s="186">
        <f t="shared" ref="CF70:CF80" si="90">CE70/6</f>
        <v>0.16666666666666666</v>
      </c>
      <c r="CG70" s="117">
        <v>0</v>
      </c>
      <c r="CH70" s="117">
        <v>0.5</v>
      </c>
      <c r="CI70" s="117">
        <v>0</v>
      </c>
      <c r="CJ70" s="185">
        <f t="shared" si="63"/>
        <v>0.5</v>
      </c>
      <c r="CK70" s="186">
        <f t="shared" si="64"/>
        <v>0.16666666666666666</v>
      </c>
      <c r="CL70" s="188">
        <f t="shared" si="33"/>
        <v>25.5</v>
      </c>
      <c r="CM70" s="107">
        <f t="shared" si="65"/>
        <v>0.47222222222222221</v>
      </c>
      <c r="CN70" s="104" t="s">
        <v>154</v>
      </c>
    </row>
    <row r="71" spans="1:92" ht="15" customHeight="1" thickTop="1" thickBot="1">
      <c r="A71" s="2"/>
      <c r="B71" s="23"/>
      <c r="C71" s="104" t="s">
        <v>142</v>
      </c>
      <c r="D71" s="27"/>
      <c r="E71" s="181">
        <v>1</v>
      </c>
      <c r="F71" s="181">
        <v>1</v>
      </c>
      <c r="G71" s="181">
        <v>1</v>
      </c>
      <c r="H71" s="181">
        <v>1</v>
      </c>
      <c r="I71" s="181">
        <v>1</v>
      </c>
      <c r="J71" s="182">
        <v>1</v>
      </c>
      <c r="K71" s="183">
        <v>1</v>
      </c>
      <c r="L71" s="182">
        <v>0.5</v>
      </c>
      <c r="M71" s="182">
        <v>1</v>
      </c>
      <c r="N71" s="182">
        <v>1</v>
      </c>
      <c r="O71" s="182">
        <v>1</v>
      </c>
      <c r="P71" s="185">
        <f t="shared" si="66"/>
        <v>10.5</v>
      </c>
      <c r="Q71" s="186">
        <f t="shared" si="67"/>
        <v>0.95454545454545459</v>
      </c>
      <c r="R71" s="150">
        <v>0</v>
      </c>
      <c r="S71" s="150">
        <v>0</v>
      </c>
      <c r="T71" s="150">
        <v>1</v>
      </c>
      <c r="U71" s="185">
        <f t="shared" si="68"/>
        <v>1</v>
      </c>
      <c r="V71" s="186">
        <f t="shared" si="69"/>
        <v>0.33333333333333331</v>
      </c>
      <c r="W71" s="151">
        <v>0</v>
      </c>
      <c r="X71" s="150">
        <v>0</v>
      </c>
      <c r="Y71" s="150">
        <v>0.5</v>
      </c>
      <c r="Z71" s="150">
        <v>0</v>
      </c>
      <c r="AA71" s="150">
        <v>0</v>
      </c>
      <c r="AB71" s="150">
        <v>1</v>
      </c>
      <c r="AC71" s="150">
        <v>0</v>
      </c>
      <c r="AD71" s="150">
        <v>0</v>
      </c>
      <c r="AE71" s="150">
        <v>1</v>
      </c>
      <c r="AF71" s="185">
        <f t="shared" si="70"/>
        <v>2.5</v>
      </c>
      <c r="AG71" s="186">
        <f t="shared" si="71"/>
        <v>0.27777777777777779</v>
      </c>
      <c r="AH71" s="150">
        <v>0</v>
      </c>
      <c r="AI71" s="152" t="s">
        <v>103</v>
      </c>
      <c r="AJ71" s="185">
        <f t="shared" si="72"/>
        <v>0</v>
      </c>
      <c r="AK71" s="186">
        <f>AJ71/1</f>
        <v>0</v>
      </c>
      <c r="AL71" s="153">
        <v>0</v>
      </c>
      <c r="AM71" s="150">
        <v>0</v>
      </c>
      <c r="AN71" s="154">
        <v>0</v>
      </c>
      <c r="AO71" s="185">
        <f t="shared" si="73"/>
        <v>0</v>
      </c>
      <c r="AP71" s="186">
        <f t="shared" si="74"/>
        <v>0</v>
      </c>
      <c r="AQ71" s="154">
        <v>0</v>
      </c>
      <c r="AR71" s="153">
        <v>0.5</v>
      </c>
      <c r="AS71" s="185">
        <f t="shared" si="75"/>
        <v>0.5</v>
      </c>
      <c r="AT71" s="186">
        <f t="shared" si="76"/>
        <v>0.25</v>
      </c>
      <c r="AU71" s="150">
        <v>1</v>
      </c>
      <c r="AV71" s="150">
        <v>0.5</v>
      </c>
      <c r="AW71" s="150">
        <v>0</v>
      </c>
      <c r="AX71" s="150">
        <v>0</v>
      </c>
      <c r="AY71" s="150">
        <v>0</v>
      </c>
      <c r="AZ71" s="150">
        <v>0</v>
      </c>
      <c r="BA71" s="185">
        <f t="shared" si="77"/>
        <v>1.5</v>
      </c>
      <c r="BB71" s="186">
        <f t="shared" si="78"/>
        <v>0.25</v>
      </c>
      <c r="BC71" s="150">
        <v>1</v>
      </c>
      <c r="BD71" s="150">
        <v>1</v>
      </c>
      <c r="BE71" s="185">
        <f t="shared" si="79"/>
        <v>2</v>
      </c>
      <c r="BF71" s="186">
        <f t="shared" si="80"/>
        <v>1</v>
      </c>
      <c r="BG71" s="150">
        <v>0</v>
      </c>
      <c r="BH71" s="143" t="s">
        <v>104</v>
      </c>
      <c r="BI71" s="150">
        <v>0</v>
      </c>
      <c r="BJ71" s="150">
        <v>1</v>
      </c>
      <c r="BK71" s="185">
        <f t="shared" si="81"/>
        <v>1</v>
      </c>
      <c r="BL71" s="186">
        <f t="shared" si="82"/>
        <v>0.33333333333333331</v>
      </c>
      <c r="BM71" s="117">
        <v>1</v>
      </c>
      <c r="BN71" s="143" t="s">
        <v>104</v>
      </c>
      <c r="BO71" s="185">
        <f t="shared" si="83"/>
        <v>1</v>
      </c>
      <c r="BP71" s="186">
        <f t="shared" si="84"/>
        <v>1</v>
      </c>
      <c r="BQ71" s="117">
        <v>1</v>
      </c>
      <c r="BR71" s="185">
        <f t="shared" si="85"/>
        <v>1</v>
      </c>
      <c r="BS71" s="186">
        <f t="shared" si="86"/>
        <v>1</v>
      </c>
      <c r="BT71" s="117">
        <v>1</v>
      </c>
      <c r="BU71" s="117">
        <v>0</v>
      </c>
      <c r="BV71" s="185">
        <f t="shared" si="87"/>
        <v>1</v>
      </c>
      <c r="BW71" s="186">
        <f t="shared" si="88"/>
        <v>0.5</v>
      </c>
      <c r="BX71" s="117">
        <v>0</v>
      </c>
      <c r="BY71" s="117">
        <v>0</v>
      </c>
      <c r="BZ71" s="117">
        <v>0</v>
      </c>
      <c r="CA71" s="117">
        <v>0</v>
      </c>
      <c r="CB71" s="152" t="s">
        <v>103</v>
      </c>
      <c r="CC71" s="117">
        <v>0</v>
      </c>
      <c r="CD71" s="117">
        <v>1</v>
      </c>
      <c r="CE71" s="185">
        <f t="shared" si="89"/>
        <v>1</v>
      </c>
      <c r="CF71" s="186">
        <f t="shared" si="90"/>
        <v>0.16666666666666666</v>
      </c>
      <c r="CG71" s="117">
        <v>1</v>
      </c>
      <c r="CH71" s="117">
        <v>1</v>
      </c>
      <c r="CI71" s="117">
        <v>0</v>
      </c>
      <c r="CJ71" s="185">
        <f t="shared" si="63"/>
        <v>2</v>
      </c>
      <c r="CK71" s="186">
        <f t="shared" si="64"/>
        <v>0.66666666666666663</v>
      </c>
      <c r="CL71" s="188">
        <f t="shared" si="33"/>
        <v>25</v>
      </c>
      <c r="CM71" s="107">
        <f>CL71/53</f>
        <v>0.47169811320754718</v>
      </c>
      <c r="CN71" s="104" t="s">
        <v>142</v>
      </c>
    </row>
    <row r="72" spans="1:92" ht="15" customHeight="1" thickTop="1" thickBot="1">
      <c r="A72" s="2"/>
      <c r="B72" s="23"/>
      <c r="C72" s="104" t="s">
        <v>211</v>
      </c>
      <c r="D72" s="27"/>
      <c r="E72" s="161">
        <v>1</v>
      </c>
      <c r="F72" s="161">
        <v>1</v>
      </c>
      <c r="G72" s="161">
        <v>1</v>
      </c>
      <c r="H72" s="161">
        <v>1</v>
      </c>
      <c r="I72" s="161">
        <v>1</v>
      </c>
      <c r="J72" s="161">
        <v>1</v>
      </c>
      <c r="K72" s="161">
        <v>1</v>
      </c>
      <c r="L72" s="161">
        <v>0.5</v>
      </c>
      <c r="M72" s="161">
        <v>1</v>
      </c>
      <c r="N72" s="161">
        <v>0</v>
      </c>
      <c r="O72" s="161">
        <v>1</v>
      </c>
      <c r="P72" s="185">
        <f t="shared" si="66"/>
        <v>9.5</v>
      </c>
      <c r="Q72" s="186">
        <f t="shared" si="67"/>
        <v>0.86363636363636365</v>
      </c>
      <c r="R72" s="117">
        <v>0</v>
      </c>
      <c r="S72" s="117">
        <v>0</v>
      </c>
      <c r="T72" s="117">
        <v>1</v>
      </c>
      <c r="U72" s="185">
        <f t="shared" si="68"/>
        <v>1</v>
      </c>
      <c r="V72" s="186">
        <f t="shared" si="69"/>
        <v>0.33333333333333331</v>
      </c>
      <c r="W72" s="117">
        <v>0</v>
      </c>
      <c r="X72" s="117">
        <v>0</v>
      </c>
      <c r="Y72" s="117">
        <v>0</v>
      </c>
      <c r="Z72" s="117">
        <v>1</v>
      </c>
      <c r="AA72" s="117">
        <v>1</v>
      </c>
      <c r="AB72" s="117">
        <v>1</v>
      </c>
      <c r="AC72" s="117">
        <v>0</v>
      </c>
      <c r="AD72" s="117">
        <v>0</v>
      </c>
      <c r="AE72" s="117">
        <v>0</v>
      </c>
      <c r="AF72" s="185">
        <f t="shared" si="70"/>
        <v>3</v>
      </c>
      <c r="AG72" s="186">
        <f t="shared" si="71"/>
        <v>0.33333333333333331</v>
      </c>
      <c r="AH72" s="117">
        <v>0</v>
      </c>
      <c r="AI72" s="117">
        <v>0</v>
      </c>
      <c r="AJ72" s="185">
        <f t="shared" si="72"/>
        <v>0</v>
      </c>
      <c r="AK72" s="186">
        <f>AJ72/2</f>
        <v>0</v>
      </c>
      <c r="AL72" s="117">
        <v>0</v>
      </c>
      <c r="AM72" s="117">
        <v>0</v>
      </c>
      <c r="AN72" s="117">
        <v>0</v>
      </c>
      <c r="AO72" s="185">
        <f t="shared" si="73"/>
        <v>0</v>
      </c>
      <c r="AP72" s="186">
        <f t="shared" si="74"/>
        <v>0</v>
      </c>
      <c r="AQ72" s="117">
        <v>0</v>
      </c>
      <c r="AR72" s="117">
        <v>1</v>
      </c>
      <c r="AS72" s="185">
        <f t="shared" si="75"/>
        <v>1</v>
      </c>
      <c r="AT72" s="186">
        <f t="shared" si="76"/>
        <v>0.5</v>
      </c>
      <c r="AU72" s="117">
        <v>0</v>
      </c>
      <c r="AV72" s="117">
        <v>1</v>
      </c>
      <c r="AW72" s="117">
        <v>1</v>
      </c>
      <c r="AX72" s="117">
        <v>0</v>
      </c>
      <c r="AY72" s="117">
        <v>1</v>
      </c>
      <c r="AZ72" s="117">
        <v>0</v>
      </c>
      <c r="BA72" s="185">
        <f t="shared" si="77"/>
        <v>3</v>
      </c>
      <c r="BB72" s="186">
        <f t="shared" si="78"/>
        <v>0.5</v>
      </c>
      <c r="BC72" s="126">
        <v>0</v>
      </c>
      <c r="BD72" s="126">
        <v>1</v>
      </c>
      <c r="BE72" s="185">
        <f t="shared" si="79"/>
        <v>1</v>
      </c>
      <c r="BF72" s="186">
        <f t="shared" si="80"/>
        <v>0.5</v>
      </c>
      <c r="BG72" s="117">
        <v>1</v>
      </c>
      <c r="BH72" s="90" t="s">
        <v>104</v>
      </c>
      <c r="BI72" s="117">
        <v>0</v>
      </c>
      <c r="BJ72" s="117">
        <v>0</v>
      </c>
      <c r="BK72" s="185">
        <f t="shared" si="81"/>
        <v>1</v>
      </c>
      <c r="BL72" s="186">
        <f t="shared" si="82"/>
        <v>0.33333333333333331</v>
      </c>
      <c r="BM72" s="117">
        <v>1</v>
      </c>
      <c r="BN72" s="143" t="s">
        <v>104</v>
      </c>
      <c r="BO72" s="185">
        <f t="shared" si="83"/>
        <v>1</v>
      </c>
      <c r="BP72" s="186">
        <f t="shared" si="84"/>
        <v>1</v>
      </c>
      <c r="BQ72" s="117">
        <v>1</v>
      </c>
      <c r="BR72" s="185">
        <f t="shared" si="85"/>
        <v>1</v>
      </c>
      <c r="BS72" s="186">
        <f t="shared" si="86"/>
        <v>1</v>
      </c>
      <c r="BT72" s="117">
        <v>1</v>
      </c>
      <c r="BU72" s="117">
        <v>1</v>
      </c>
      <c r="BV72" s="185">
        <f t="shared" si="87"/>
        <v>2</v>
      </c>
      <c r="BW72" s="186">
        <f t="shared" si="88"/>
        <v>1</v>
      </c>
      <c r="BX72" s="117">
        <v>1</v>
      </c>
      <c r="BY72" s="117">
        <v>0</v>
      </c>
      <c r="BZ72" s="117">
        <v>0</v>
      </c>
      <c r="CA72" s="117">
        <v>0</v>
      </c>
      <c r="CB72" s="105" t="s">
        <v>103</v>
      </c>
      <c r="CC72" s="117">
        <v>0</v>
      </c>
      <c r="CD72" s="117">
        <v>0</v>
      </c>
      <c r="CE72" s="185">
        <f t="shared" si="89"/>
        <v>1</v>
      </c>
      <c r="CF72" s="186">
        <f t="shared" si="90"/>
        <v>0.16666666666666666</v>
      </c>
      <c r="CG72" s="117">
        <v>0</v>
      </c>
      <c r="CH72" s="117">
        <v>0</v>
      </c>
      <c r="CI72" s="117">
        <v>0</v>
      </c>
      <c r="CJ72" s="185">
        <f t="shared" si="63"/>
        <v>0</v>
      </c>
      <c r="CK72" s="186">
        <f t="shared" si="64"/>
        <v>0</v>
      </c>
      <c r="CL72" s="188">
        <f t="shared" si="33"/>
        <v>24.5</v>
      </c>
      <c r="CM72" s="107">
        <f>CL72/54</f>
        <v>0.45370370370370372</v>
      </c>
      <c r="CN72" s="104" t="s">
        <v>211</v>
      </c>
    </row>
    <row r="73" spans="1:92" ht="15" customHeight="1" thickTop="1" thickBot="1">
      <c r="A73" s="2"/>
      <c r="B73" s="23"/>
      <c r="C73" s="104" t="s">
        <v>151</v>
      </c>
      <c r="D73" s="6"/>
      <c r="E73" s="184">
        <v>0</v>
      </c>
      <c r="F73" s="184">
        <v>1</v>
      </c>
      <c r="G73" s="184">
        <v>1</v>
      </c>
      <c r="H73" s="162">
        <v>1</v>
      </c>
      <c r="I73" s="162">
        <v>1</v>
      </c>
      <c r="J73" s="162">
        <v>1</v>
      </c>
      <c r="K73" s="162">
        <v>1</v>
      </c>
      <c r="L73" s="184">
        <v>0.5</v>
      </c>
      <c r="M73" s="184">
        <v>0.5</v>
      </c>
      <c r="N73" s="184">
        <v>0.5</v>
      </c>
      <c r="O73" s="184">
        <v>1</v>
      </c>
      <c r="P73" s="185">
        <f t="shared" si="66"/>
        <v>8.5</v>
      </c>
      <c r="Q73" s="186">
        <f t="shared" si="67"/>
        <v>0.77272727272727271</v>
      </c>
      <c r="R73" s="126">
        <v>0</v>
      </c>
      <c r="S73" s="126">
        <v>0</v>
      </c>
      <c r="T73" s="126">
        <v>1</v>
      </c>
      <c r="U73" s="185">
        <f t="shared" si="68"/>
        <v>1</v>
      </c>
      <c r="V73" s="186">
        <f t="shared" si="69"/>
        <v>0.33333333333333331</v>
      </c>
      <c r="W73" s="120">
        <v>1</v>
      </c>
      <c r="X73" s="120">
        <v>1</v>
      </c>
      <c r="Y73" s="122">
        <v>0</v>
      </c>
      <c r="Z73" s="122">
        <v>0</v>
      </c>
      <c r="AA73" s="122">
        <v>1</v>
      </c>
      <c r="AB73" s="122">
        <v>0</v>
      </c>
      <c r="AC73" s="120">
        <v>0</v>
      </c>
      <c r="AD73" s="120">
        <v>0</v>
      </c>
      <c r="AE73" s="120">
        <v>0</v>
      </c>
      <c r="AF73" s="185">
        <f t="shared" si="70"/>
        <v>3</v>
      </c>
      <c r="AG73" s="186">
        <f t="shared" si="71"/>
        <v>0.33333333333333331</v>
      </c>
      <c r="AH73" s="128">
        <v>0</v>
      </c>
      <c r="AI73" s="128">
        <v>0</v>
      </c>
      <c r="AJ73" s="185">
        <f t="shared" si="72"/>
        <v>0</v>
      </c>
      <c r="AK73" s="186">
        <f>AJ73/2</f>
        <v>0</v>
      </c>
      <c r="AL73" s="126">
        <v>0</v>
      </c>
      <c r="AM73" s="126">
        <v>1</v>
      </c>
      <c r="AN73" s="135">
        <v>0</v>
      </c>
      <c r="AO73" s="185">
        <f t="shared" si="73"/>
        <v>1</v>
      </c>
      <c r="AP73" s="186">
        <f t="shared" si="74"/>
        <v>0.33333333333333331</v>
      </c>
      <c r="AQ73" s="120">
        <v>0</v>
      </c>
      <c r="AR73" s="120">
        <v>0.5</v>
      </c>
      <c r="AS73" s="185">
        <f t="shared" si="75"/>
        <v>0.5</v>
      </c>
      <c r="AT73" s="186">
        <f t="shared" si="76"/>
        <v>0.25</v>
      </c>
      <c r="AU73" s="120">
        <v>1</v>
      </c>
      <c r="AV73" s="120">
        <v>0</v>
      </c>
      <c r="AW73" s="120">
        <v>1</v>
      </c>
      <c r="AX73" s="120">
        <v>0</v>
      </c>
      <c r="AY73" s="120">
        <v>0.5</v>
      </c>
      <c r="AZ73" s="122">
        <v>0</v>
      </c>
      <c r="BA73" s="185">
        <f t="shared" si="77"/>
        <v>2.5</v>
      </c>
      <c r="BB73" s="186">
        <f t="shared" si="78"/>
        <v>0.41666666666666669</v>
      </c>
      <c r="BC73" s="135">
        <v>0</v>
      </c>
      <c r="BD73" s="126">
        <v>1</v>
      </c>
      <c r="BE73" s="185">
        <f t="shared" si="79"/>
        <v>1</v>
      </c>
      <c r="BF73" s="186">
        <f t="shared" si="80"/>
        <v>0.5</v>
      </c>
      <c r="BG73" s="120">
        <v>1</v>
      </c>
      <c r="BH73" s="90" t="s">
        <v>104</v>
      </c>
      <c r="BI73" s="122">
        <v>0</v>
      </c>
      <c r="BJ73" s="122">
        <v>0</v>
      </c>
      <c r="BK73" s="185">
        <f t="shared" si="81"/>
        <v>1</v>
      </c>
      <c r="BL73" s="186">
        <f t="shared" si="82"/>
        <v>0.33333333333333331</v>
      </c>
      <c r="BM73" s="117">
        <v>1</v>
      </c>
      <c r="BN73" s="143" t="s">
        <v>104</v>
      </c>
      <c r="BO73" s="185">
        <f t="shared" si="83"/>
        <v>1</v>
      </c>
      <c r="BP73" s="186">
        <f t="shared" si="84"/>
        <v>1</v>
      </c>
      <c r="BQ73" s="117">
        <v>0</v>
      </c>
      <c r="BR73" s="185">
        <f t="shared" si="85"/>
        <v>0</v>
      </c>
      <c r="BS73" s="186">
        <f t="shared" si="86"/>
        <v>0</v>
      </c>
      <c r="BT73" s="117">
        <v>0</v>
      </c>
      <c r="BU73" s="117">
        <v>0</v>
      </c>
      <c r="BV73" s="185">
        <f t="shared" si="87"/>
        <v>0</v>
      </c>
      <c r="BW73" s="186">
        <f t="shared" si="88"/>
        <v>0</v>
      </c>
      <c r="BX73" s="117">
        <v>1</v>
      </c>
      <c r="BY73" s="117">
        <v>0</v>
      </c>
      <c r="BZ73" s="117">
        <v>0</v>
      </c>
      <c r="CA73" s="117">
        <v>0</v>
      </c>
      <c r="CB73" s="133" t="s">
        <v>103</v>
      </c>
      <c r="CC73" s="117">
        <v>0</v>
      </c>
      <c r="CD73" s="117">
        <v>0</v>
      </c>
      <c r="CE73" s="185">
        <f t="shared" si="89"/>
        <v>1</v>
      </c>
      <c r="CF73" s="186">
        <f t="shared" si="90"/>
        <v>0.16666666666666666</v>
      </c>
      <c r="CG73" s="117">
        <v>1</v>
      </c>
      <c r="CH73" s="117">
        <v>0.5</v>
      </c>
      <c r="CI73" s="117">
        <v>1</v>
      </c>
      <c r="CJ73" s="185">
        <f t="shared" si="63"/>
        <v>2.5</v>
      </c>
      <c r="CK73" s="186">
        <f t="shared" si="64"/>
        <v>0.83333333333333337</v>
      </c>
      <c r="CL73" s="188">
        <f t="shared" si="33"/>
        <v>23</v>
      </c>
      <c r="CM73" s="107">
        <f>CL73/54</f>
        <v>0.42592592592592593</v>
      </c>
      <c r="CN73" s="104" t="s">
        <v>151</v>
      </c>
    </row>
    <row r="74" spans="1:92" ht="15" customHeight="1" thickTop="1" thickBot="1">
      <c r="A74" s="2"/>
      <c r="B74" s="23"/>
      <c r="C74" s="104" t="s">
        <v>102</v>
      </c>
      <c r="D74" s="116"/>
      <c r="E74" s="164">
        <v>1</v>
      </c>
      <c r="F74" s="164">
        <v>1</v>
      </c>
      <c r="G74" s="164">
        <v>1</v>
      </c>
      <c r="H74" s="164">
        <v>1</v>
      </c>
      <c r="I74" s="164">
        <v>1</v>
      </c>
      <c r="J74" s="165">
        <v>0.5</v>
      </c>
      <c r="K74" s="166">
        <v>1</v>
      </c>
      <c r="L74" s="165">
        <v>0.5</v>
      </c>
      <c r="M74" s="165">
        <v>1</v>
      </c>
      <c r="N74" s="165">
        <v>0.5</v>
      </c>
      <c r="O74" s="164">
        <v>1</v>
      </c>
      <c r="P74" s="185">
        <f t="shared" si="66"/>
        <v>9.5</v>
      </c>
      <c r="Q74" s="186">
        <f t="shared" si="67"/>
        <v>0.86363636363636365</v>
      </c>
      <c r="R74" s="116">
        <v>0</v>
      </c>
      <c r="S74" s="116">
        <v>0</v>
      </c>
      <c r="T74" s="116">
        <v>1</v>
      </c>
      <c r="U74" s="185">
        <f t="shared" si="68"/>
        <v>1</v>
      </c>
      <c r="V74" s="186">
        <f t="shared" si="69"/>
        <v>0.33333333333333331</v>
      </c>
      <c r="W74" s="113">
        <v>0</v>
      </c>
      <c r="X74" s="116">
        <v>1</v>
      </c>
      <c r="Y74" s="116">
        <v>0</v>
      </c>
      <c r="Z74" s="116">
        <v>0</v>
      </c>
      <c r="AA74" s="116">
        <v>0.5</v>
      </c>
      <c r="AB74" s="116">
        <v>0</v>
      </c>
      <c r="AC74" s="116">
        <v>0</v>
      </c>
      <c r="AD74" s="116">
        <v>0</v>
      </c>
      <c r="AE74" s="116">
        <v>1</v>
      </c>
      <c r="AF74" s="185">
        <f t="shared" si="70"/>
        <v>2.5</v>
      </c>
      <c r="AG74" s="186">
        <f t="shared" si="71"/>
        <v>0.27777777777777779</v>
      </c>
      <c r="AH74" s="116">
        <v>0</v>
      </c>
      <c r="AI74" s="130" t="s">
        <v>103</v>
      </c>
      <c r="AJ74" s="185">
        <f t="shared" si="72"/>
        <v>0</v>
      </c>
      <c r="AK74" s="186">
        <f>AJ74/1</f>
        <v>0</v>
      </c>
      <c r="AL74" s="134">
        <v>0</v>
      </c>
      <c r="AM74" s="116">
        <v>0</v>
      </c>
      <c r="AN74" s="116">
        <v>0</v>
      </c>
      <c r="AO74" s="185">
        <f t="shared" si="73"/>
        <v>0</v>
      </c>
      <c r="AP74" s="186">
        <f t="shared" si="74"/>
        <v>0</v>
      </c>
      <c r="AQ74" s="129">
        <v>0</v>
      </c>
      <c r="AR74" s="134">
        <v>1</v>
      </c>
      <c r="AS74" s="185">
        <f t="shared" si="75"/>
        <v>1</v>
      </c>
      <c r="AT74" s="186">
        <f t="shared" si="76"/>
        <v>0.5</v>
      </c>
      <c r="AU74" s="116">
        <v>0</v>
      </c>
      <c r="AV74" s="116">
        <v>0</v>
      </c>
      <c r="AW74" s="116">
        <v>1</v>
      </c>
      <c r="AX74" s="116">
        <v>0</v>
      </c>
      <c r="AY74" s="116">
        <v>1</v>
      </c>
      <c r="AZ74" s="116">
        <v>0</v>
      </c>
      <c r="BA74" s="185">
        <f t="shared" si="77"/>
        <v>2</v>
      </c>
      <c r="BB74" s="186">
        <f t="shared" si="78"/>
        <v>0.33333333333333331</v>
      </c>
      <c r="BC74" s="116">
        <v>1</v>
      </c>
      <c r="BD74" s="116">
        <v>1</v>
      </c>
      <c r="BE74" s="185">
        <f t="shared" si="79"/>
        <v>2</v>
      </c>
      <c r="BF74" s="186">
        <f t="shared" si="80"/>
        <v>1</v>
      </c>
      <c r="BG74" s="116">
        <v>1</v>
      </c>
      <c r="BH74" s="90" t="s">
        <v>104</v>
      </c>
      <c r="BI74" s="116">
        <v>0</v>
      </c>
      <c r="BJ74" s="116">
        <v>0</v>
      </c>
      <c r="BK74" s="185">
        <f t="shared" si="81"/>
        <v>1</v>
      </c>
      <c r="BL74" s="186">
        <f t="shared" si="82"/>
        <v>0.33333333333333331</v>
      </c>
      <c r="BM74" s="117">
        <v>1</v>
      </c>
      <c r="BN74" s="90" t="s">
        <v>104</v>
      </c>
      <c r="BO74" s="185">
        <f t="shared" si="83"/>
        <v>1</v>
      </c>
      <c r="BP74" s="186">
        <f t="shared" si="84"/>
        <v>1</v>
      </c>
      <c r="BQ74" s="117">
        <v>0</v>
      </c>
      <c r="BR74" s="185">
        <f t="shared" si="85"/>
        <v>0</v>
      </c>
      <c r="BS74" s="186">
        <f t="shared" si="86"/>
        <v>0</v>
      </c>
      <c r="BT74" s="117">
        <v>0</v>
      </c>
      <c r="BU74" s="117">
        <v>0</v>
      </c>
      <c r="BV74" s="185">
        <f t="shared" si="87"/>
        <v>0</v>
      </c>
      <c r="BW74" s="186">
        <f t="shared" si="88"/>
        <v>0</v>
      </c>
      <c r="BX74" s="117">
        <v>0.5</v>
      </c>
      <c r="BY74" s="117">
        <v>0</v>
      </c>
      <c r="BZ74" s="117">
        <v>0</v>
      </c>
      <c r="CA74" s="117">
        <v>0</v>
      </c>
      <c r="CB74" s="130" t="s">
        <v>103</v>
      </c>
      <c r="CC74" s="117">
        <v>0</v>
      </c>
      <c r="CD74" s="117">
        <v>1</v>
      </c>
      <c r="CE74" s="185">
        <f t="shared" si="89"/>
        <v>1.5</v>
      </c>
      <c r="CF74" s="186">
        <f t="shared" si="90"/>
        <v>0.25</v>
      </c>
      <c r="CG74" s="117">
        <v>0.5</v>
      </c>
      <c r="CH74" s="117">
        <v>0.5</v>
      </c>
      <c r="CI74" s="117">
        <v>0</v>
      </c>
      <c r="CJ74" s="185">
        <f t="shared" si="63"/>
        <v>1</v>
      </c>
      <c r="CK74" s="186">
        <f t="shared" si="64"/>
        <v>0.33333333333333331</v>
      </c>
      <c r="CL74" s="188">
        <f t="shared" si="33"/>
        <v>22.5</v>
      </c>
      <c r="CM74" s="107">
        <f>CL74/53</f>
        <v>0.42452830188679247</v>
      </c>
      <c r="CN74" s="104" t="s">
        <v>102</v>
      </c>
    </row>
    <row r="75" spans="1:92" ht="16.5" thickTop="1" thickBot="1">
      <c r="A75" s="2"/>
      <c r="B75" s="23"/>
      <c r="C75" s="104" t="s">
        <v>173</v>
      </c>
      <c r="D75" s="6"/>
      <c r="E75" s="159">
        <v>0</v>
      </c>
      <c r="F75" s="159">
        <v>1</v>
      </c>
      <c r="G75" s="159">
        <v>1</v>
      </c>
      <c r="H75" s="159">
        <v>1</v>
      </c>
      <c r="I75" s="159">
        <v>1</v>
      </c>
      <c r="J75" s="159">
        <v>1</v>
      </c>
      <c r="K75" s="159">
        <v>1</v>
      </c>
      <c r="L75" s="159">
        <v>1</v>
      </c>
      <c r="M75" s="159">
        <v>1</v>
      </c>
      <c r="N75" s="159">
        <v>1</v>
      </c>
      <c r="O75" s="159">
        <v>1</v>
      </c>
      <c r="P75" s="185">
        <f t="shared" si="66"/>
        <v>10</v>
      </c>
      <c r="Q75" s="186">
        <f t="shared" si="67"/>
        <v>0.90909090909090906</v>
      </c>
      <c r="R75" s="40">
        <v>0</v>
      </c>
      <c r="S75" s="40">
        <v>0</v>
      </c>
      <c r="T75" s="40">
        <v>1</v>
      </c>
      <c r="U75" s="185">
        <f t="shared" si="68"/>
        <v>1</v>
      </c>
      <c r="V75" s="186">
        <f t="shared" si="69"/>
        <v>0.33333333333333331</v>
      </c>
      <c r="W75" s="84">
        <v>0</v>
      </c>
      <c r="X75" s="84">
        <v>0</v>
      </c>
      <c r="Y75" s="84">
        <v>0</v>
      </c>
      <c r="Z75" s="84">
        <v>0</v>
      </c>
      <c r="AA75" s="84">
        <v>0</v>
      </c>
      <c r="AB75" s="84">
        <v>0</v>
      </c>
      <c r="AC75" s="84">
        <v>0</v>
      </c>
      <c r="AD75" s="84">
        <v>0</v>
      </c>
      <c r="AE75" s="84">
        <v>1</v>
      </c>
      <c r="AF75" s="185">
        <f t="shared" si="70"/>
        <v>1</v>
      </c>
      <c r="AG75" s="186">
        <f t="shared" si="71"/>
        <v>0.1111111111111111</v>
      </c>
      <c r="AH75" s="40">
        <v>1</v>
      </c>
      <c r="AI75" s="40">
        <v>0</v>
      </c>
      <c r="AJ75" s="185">
        <f t="shared" si="72"/>
        <v>1</v>
      </c>
      <c r="AK75" s="186">
        <f>AJ75/2</f>
        <v>0.5</v>
      </c>
      <c r="AL75" s="86">
        <v>0</v>
      </c>
      <c r="AM75" s="86">
        <v>0</v>
      </c>
      <c r="AN75" s="86">
        <v>0</v>
      </c>
      <c r="AO75" s="185">
        <f t="shared" si="73"/>
        <v>0</v>
      </c>
      <c r="AP75" s="186">
        <f t="shared" si="74"/>
        <v>0</v>
      </c>
      <c r="AQ75" s="40">
        <v>0</v>
      </c>
      <c r="AR75" s="40">
        <v>1</v>
      </c>
      <c r="AS75" s="185">
        <f t="shared" si="75"/>
        <v>1</v>
      </c>
      <c r="AT75" s="186">
        <f t="shared" si="76"/>
        <v>0.5</v>
      </c>
      <c r="AU75" s="40">
        <v>0</v>
      </c>
      <c r="AV75" s="40">
        <v>1</v>
      </c>
      <c r="AW75" s="40">
        <v>0</v>
      </c>
      <c r="AX75" s="40">
        <v>0</v>
      </c>
      <c r="AY75" s="40">
        <v>0</v>
      </c>
      <c r="AZ75" s="40">
        <v>0</v>
      </c>
      <c r="BA75" s="185">
        <f t="shared" si="77"/>
        <v>1</v>
      </c>
      <c r="BB75" s="186">
        <f t="shared" si="78"/>
        <v>0.16666666666666666</v>
      </c>
      <c r="BC75" s="40">
        <v>1</v>
      </c>
      <c r="BD75" s="40">
        <v>1</v>
      </c>
      <c r="BE75" s="185">
        <f t="shared" si="79"/>
        <v>2</v>
      </c>
      <c r="BF75" s="186">
        <f t="shared" si="80"/>
        <v>1</v>
      </c>
      <c r="BG75" s="120">
        <v>1</v>
      </c>
      <c r="BH75" s="90" t="s">
        <v>104</v>
      </c>
      <c r="BI75" s="40">
        <v>0</v>
      </c>
      <c r="BJ75" s="40">
        <v>0</v>
      </c>
      <c r="BK75" s="185">
        <f t="shared" si="81"/>
        <v>1</v>
      </c>
      <c r="BL75" s="186">
        <f t="shared" si="82"/>
        <v>0.33333333333333331</v>
      </c>
      <c r="BM75" s="117">
        <v>1</v>
      </c>
      <c r="BN75" s="90" t="s">
        <v>104</v>
      </c>
      <c r="BO75" s="185">
        <f t="shared" si="83"/>
        <v>1</v>
      </c>
      <c r="BP75" s="186">
        <f t="shared" si="84"/>
        <v>1</v>
      </c>
      <c r="BQ75" s="117">
        <v>1</v>
      </c>
      <c r="BR75" s="185">
        <f t="shared" si="85"/>
        <v>1</v>
      </c>
      <c r="BS75" s="186">
        <f t="shared" si="86"/>
        <v>1</v>
      </c>
      <c r="BT75" s="117">
        <v>0</v>
      </c>
      <c r="BU75" s="117">
        <v>0</v>
      </c>
      <c r="BV75" s="185">
        <f t="shared" si="87"/>
        <v>0</v>
      </c>
      <c r="BW75" s="186">
        <f t="shared" si="88"/>
        <v>0</v>
      </c>
      <c r="BX75" s="117">
        <v>0</v>
      </c>
      <c r="BY75" s="117">
        <v>0</v>
      </c>
      <c r="BZ75" s="117">
        <v>0</v>
      </c>
      <c r="CA75" s="117">
        <v>0</v>
      </c>
      <c r="CB75" s="89" t="s">
        <v>103</v>
      </c>
      <c r="CC75" s="117">
        <v>0</v>
      </c>
      <c r="CD75" s="117">
        <v>0</v>
      </c>
      <c r="CE75" s="185">
        <f t="shared" si="89"/>
        <v>0</v>
      </c>
      <c r="CF75" s="186">
        <f t="shared" si="90"/>
        <v>0</v>
      </c>
      <c r="CG75" s="117">
        <v>0</v>
      </c>
      <c r="CH75" s="117">
        <v>0</v>
      </c>
      <c r="CI75" s="117">
        <v>0</v>
      </c>
      <c r="CJ75" s="185">
        <f t="shared" si="63"/>
        <v>0</v>
      </c>
      <c r="CK75" s="186">
        <f t="shared" si="64"/>
        <v>0</v>
      </c>
      <c r="CL75" s="188">
        <f t="shared" si="33"/>
        <v>20</v>
      </c>
      <c r="CM75" s="107">
        <f>CL75/54</f>
        <v>0.37037037037037035</v>
      </c>
      <c r="CN75" s="104" t="s">
        <v>173</v>
      </c>
    </row>
    <row r="76" spans="1:92" ht="16.5" customHeight="1" thickTop="1" thickBot="1">
      <c r="A76" s="2"/>
      <c r="B76" s="23"/>
      <c r="C76" s="104" t="s">
        <v>202</v>
      </c>
      <c r="D76" s="27"/>
      <c r="E76" s="172">
        <v>1</v>
      </c>
      <c r="F76" s="172">
        <v>1</v>
      </c>
      <c r="G76" s="172">
        <v>1</v>
      </c>
      <c r="H76" s="163">
        <v>1</v>
      </c>
      <c r="I76" s="163">
        <v>1</v>
      </c>
      <c r="J76" s="172">
        <v>1</v>
      </c>
      <c r="K76" s="163">
        <v>1</v>
      </c>
      <c r="L76" s="163">
        <v>0.5</v>
      </c>
      <c r="M76" s="172">
        <v>0</v>
      </c>
      <c r="N76" s="172">
        <v>0</v>
      </c>
      <c r="O76" s="172">
        <v>1</v>
      </c>
      <c r="P76" s="185">
        <f t="shared" si="66"/>
        <v>8.5</v>
      </c>
      <c r="Q76" s="186">
        <f t="shared" si="67"/>
        <v>0.77272727272727271</v>
      </c>
      <c r="R76" s="6">
        <v>0</v>
      </c>
      <c r="S76" s="6">
        <v>0</v>
      </c>
      <c r="T76" s="6">
        <v>0</v>
      </c>
      <c r="U76" s="185">
        <f t="shared" si="68"/>
        <v>0</v>
      </c>
      <c r="V76" s="186">
        <f t="shared" si="69"/>
        <v>0</v>
      </c>
      <c r="W76" s="118">
        <v>0.5</v>
      </c>
      <c r="X76" s="118">
        <v>0.5</v>
      </c>
      <c r="Y76" s="118">
        <v>0</v>
      </c>
      <c r="Z76" s="118">
        <v>1</v>
      </c>
      <c r="AA76" s="118">
        <v>1</v>
      </c>
      <c r="AB76" s="118">
        <v>0</v>
      </c>
      <c r="AC76" s="118">
        <v>1</v>
      </c>
      <c r="AD76" s="118">
        <v>0</v>
      </c>
      <c r="AE76" s="118">
        <v>0</v>
      </c>
      <c r="AF76" s="185">
        <f t="shared" si="70"/>
        <v>4</v>
      </c>
      <c r="AG76" s="186">
        <f t="shared" si="71"/>
        <v>0.44444444444444442</v>
      </c>
      <c r="AH76" s="118">
        <v>0</v>
      </c>
      <c r="AI76" s="118">
        <v>0</v>
      </c>
      <c r="AJ76" s="185">
        <f t="shared" si="72"/>
        <v>0</v>
      </c>
      <c r="AK76" s="186">
        <f>AJ76/2</f>
        <v>0</v>
      </c>
      <c r="AL76" s="6">
        <v>0</v>
      </c>
      <c r="AM76" s="6">
        <v>0</v>
      </c>
      <c r="AN76" s="6">
        <v>0</v>
      </c>
      <c r="AO76" s="185">
        <f t="shared" si="73"/>
        <v>0</v>
      </c>
      <c r="AP76" s="186">
        <f t="shared" si="74"/>
        <v>0</v>
      </c>
      <c r="AQ76" s="118">
        <v>0</v>
      </c>
      <c r="AR76" s="118">
        <v>0.5</v>
      </c>
      <c r="AS76" s="185">
        <f t="shared" si="75"/>
        <v>0.5</v>
      </c>
      <c r="AT76" s="186">
        <f t="shared" si="76"/>
        <v>0.25</v>
      </c>
      <c r="AU76" s="118">
        <v>0</v>
      </c>
      <c r="AV76" s="118">
        <v>0</v>
      </c>
      <c r="AW76" s="118">
        <v>0</v>
      </c>
      <c r="AX76" s="118">
        <v>0</v>
      </c>
      <c r="AY76" s="118">
        <v>0</v>
      </c>
      <c r="AZ76" s="118">
        <v>0</v>
      </c>
      <c r="BA76" s="185">
        <f t="shared" si="77"/>
        <v>0</v>
      </c>
      <c r="BB76" s="186">
        <f t="shared" si="78"/>
        <v>0</v>
      </c>
      <c r="BC76" s="6">
        <v>1</v>
      </c>
      <c r="BD76" s="6">
        <v>0</v>
      </c>
      <c r="BE76" s="185">
        <f t="shared" si="79"/>
        <v>1</v>
      </c>
      <c r="BF76" s="186">
        <f t="shared" si="80"/>
        <v>0.5</v>
      </c>
      <c r="BG76" s="118">
        <v>0</v>
      </c>
      <c r="BH76" s="90" t="s">
        <v>105</v>
      </c>
      <c r="BI76" s="118">
        <v>0</v>
      </c>
      <c r="BJ76" s="118">
        <v>0</v>
      </c>
      <c r="BK76" s="185">
        <f t="shared" si="81"/>
        <v>0</v>
      </c>
      <c r="BL76" s="186">
        <f t="shared" si="82"/>
        <v>0</v>
      </c>
      <c r="BM76" s="117">
        <v>1</v>
      </c>
      <c r="BN76" s="90" t="s">
        <v>104</v>
      </c>
      <c r="BO76" s="185">
        <f t="shared" si="83"/>
        <v>1</v>
      </c>
      <c r="BP76" s="186">
        <f t="shared" si="84"/>
        <v>1</v>
      </c>
      <c r="BQ76" s="117">
        <v>1</v>
      </c>
      <c r="BR76" s="185">
        <f t="shared" si="85"/>
        <v>1</v>
      </c>
      <c r="BS76" s="186">
        <f t="shared" si="86"/>
        <v>1</v>
      </c>
      <c r="BT76" s="117">
        <v>0.5</v>
      </c>
      <c r="BU76" s="117">
        <v>1</v>
      </c>
      <c r="BV76" s="185">
        <f t="shared" si="87"/>
        <v>1.5</v>
      </c>
      <c r="BW76" s="186">
        <f t="shared" si="88"/>
        <v>0.75</v>
      </c>
      <c r="BX76" s="117">
        <v>0</v>
      </c>
      <c r="BY76" s="117">
        <v>0</v>
      </c>
      <c r="BZ76" s="117">
        <v>0</v>
      </c>
      <c r="CA76" s="117">
        <v>0</v>
      </c>
      <c r="CB76" s="131" t="s">
        <v>103</v>
      </c>
      <c r="CC76" s="117">
        <v>0</v>
      </c>
      <c r="CD76" s="117">
        <v>0</v>
      </c>
      <c r="CE76" s="185">
        <f t="shared" si="89"/>
        <v>0</v>
      </c>
      <c r="CF76" s="186">
        <f t="shared" si="90"/>
        <v>0</v>
      </c>
      <c r="CG76" s="117">
        <v>0</v>
      </c>
      <c r="CH76" s="117">
        <v>0</v>
      </c>
      <c r="CI76" s="117">
        <v>0</v>
      </c>
      <c r="CJ76" s="185">
        <f t="shared" si="63"/>
        <v>0</v>
      </c>
      <c r="CK76" s="186">
        <f t="shared" si="64"/>
        <v>0</v>
      </c>
      <c r="CL76" s="188">
        <f t="shared" si="33"/>
        <v>17.5</v>
      </c>
      <c r="CM76" s="107">
        <f>CL76/54</f>
        <v>0.32407407407407407</v>
      </c>
      <c r="CN76" s="104" t="s">
        <v>202</v>
      </c>
    </row>
    <row r="77" spans="1:92" ht="15.75" customHeight="1" thickTop="1" thickBot="1">
      <c r="A77" s="2"/>
      <c r="B77" s="23"/>
      <c r="C77" s="104" t="s">
        <v>171</v>
      </c>
      <c r="D77" s="27"/>
      <c r="E77" s="158">
        <v>1</v>
      </c>
      <c r="F77" s="158">
        <v>1</v>
      </c>
      <c r="G77" s="158">
        <v>0</v>
      </c>
      <c r="H77" s="158">
        <v>1</v>
      </c>
      <c r="I77" s="158">
        <v>1</v>
      </c>
      <c r="J77" s="159">
        <v>0.5</v>
      </c>
      <c r="K77" s="160">
        <v>0.5</v>
      </c>
      <c r="L77" s="159">
        <v>0.5</v>
      </c>
      <c r="M77" s="159">
        <v>1</v>
      </c>
      <c r="N77" s="159">
        <v>0.5</v>
      </c>
      <c r="O77" s="159">
        <v>0</v>
      </c>
      <c r="P77" s="185">
        <f t="shared" si="66"/>
        <v>7</v>
      </c>
      <c r="Q77" s="186">
        <f t="shared" si="67"/>
        <v>0.63636363636363635</v>
      </c>
      <c r="R77" s="40">
        <v>0</v>
      </c>
      <c r="S77" s="40">
        <v>0</v>
      </c>
      <c r="T77" s="40">
        <v>0</v>
      </c>
      <c r="U77" s="185">
        <f t="shared" si="68"/>
        <v>0</v>
      </c>
      <c r="V77" s="186">
        <f t="shared" si="69"/>
        <v>0</v>
      </c>
      <c r="W77" s="84">
        <v>0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>
        <v>0</v>
      </c>
      <c r="AD77" s="40">
        <v>0</v>
      </c>
      <c r="AE77" s="40">
        <v>0</v>
      </c>
      <c r="AF77" s="185">
        <f t="shared" si="70"/>
        <v>0</v>
      </c>
      <c r="AG77" s="186">
        <f t="shared" si="71"/>
        <v>0</v>
      </c>
      <c r="AH77" s="40">
        <v>0.5</v>
      </c>
      <c r="AI77" s="86">
        <v>0</v>
      </c>
      <c r="AJ77" s="185">
        <f t="shared" si="72"/>
        <v>0.5</v>
      </c>
      <c r="AK77" s="186">
        <f>AJ77/2</f>
        <v>0.25</v>
      </c>
      <c r="AL77" s="86">
        <v>0</v>
      </c>
      <c r="AM77" s="40">
        <v>0</v>
      </c>
      <c r="AN77" s="86">
        <v>0</v>
      </c>
      <c r="AO77" s="185">
        <f t="shared" si="73"/>
        <v>0</v>
      </c>
      <c r="AP77" s="186">
        <f t="shared" si="74"/>
        <v>0</v>
      </c>
      <c r="AQ77" s="87">
        <v>0</v>
      </c>
      <c r="AR77" s="86">
        <v>1</v>
      </c>
      <c r="AS77" s="185">
        <f t="shared" si="75"/>
        <v>1</v>
      </c>
      <c r="AT77" s="186">
        <f t="shared" si="76"/>
        <v>0.5</v>
      </c>
      <c r="AU77" s="40">
        <v>0</v>
      </c>
      <c r="AV77" s="40">
        <v>0</v>
      </c>
      <c r="AW77" s="40">
        <v>0</v>
      </c>
      <c r="AX77" s="40">
        <v>0</v>
      </c>
      <c r="AY77" s="40">
        <v>0</v>
      </c>
      <c r="AZ77" s="40">
        <v>0</v>
      </c>
      <c r="BA77" s="185">
        <f t="shared" si="77"/>
        <v>0</v>
      </c>
      <c r="BB77" s="186">
        <f t="shared" si="78"/>
        <v>0</v>
      </c>
      <c r="BC77" s="40">
        <v>1</v>
      </c>
      <c r="BD77" s="40">
        <v>1</v>
      </c>
      <c r="BE77" s="185">
        <f t="shared" si="79"/>
        <v>2</v>
      </c>
      <c r="BF77" s="186">
        <f t="shared" si="80"/>
        <v>1</v>
      </c>
      <c r="BG77" s="40">
        <v>1</v>
      </c>
      <c r="BH77" s="90" t="s">
        <v>159</v>
      </c>
      <c r="BI77" s="40">
        <v>0</v>
      </c>
      <c r="BJ77" s="40">
        <v>0</v>
      </c>
      <c r="BK77" s="185">
        <f t="shared" si="81"/>
        <v>1</v>
      </c>
      <c r="BL77" s="186">
        <f t="shared" si="82"/>
        <v>0.33333333333333331</v>
      </c>
      <c r="BM77" s="117">
        <v>1</v>
      </c>
      <c r="BN77" s="90" t="s">
        <v>172</v>
      </c>
      <c r="BO77" s="185">
        <f t="shared" si="83"/>
        <v>1</v>
      </c>
      <c r="BP77" s="186">
        <f t="shared" si="84"/>
        <v>1</v>
      </c>
      <c r="BQ77" s="117">
        <v>0</v>
      </c>
      <c r="BR77" s="185">
        <f t="shared" si="85"/>
        <v>0</v>
      </c>
      <c r="BS77" s="186">
        <f t="shared" si="86"/>
        <v>0</v>
      </c>
      <c r="BT77" s="117">
        <v>0</v>
      </c>
      <c r="BU77" s="117">
        <v>0</v>
      </c>
      <c r="BV77" s="185">
        <f t="shared" si="87"/>
        <v>0</v>
      </c>
      <c r="BW77" s="186">
        <f t="shared" si="88"/>
        <v>0</v>
      </c>
      <c r="BX77" s="117">
        <v>0</v>
      </c>
      <c r="BY77" s="117">
        <v>0</v>
      </c>
      <c r="BZ77" s="117">
        <v>0</v>
      </c>
      <c r="CA77" s="117">
        <v>0</v>
      </c>
      <c r="CB77" s="89" t="s">
        <v>103</v>
      </c>
      <c r="CC77" s="117">
        <v>0</v>
      </c>
      <c r="CD77" s="117">
        <v>0</v>
      </c>
      <c r="CE77" s="185">
        <f t="shared" si="89"/>
        <v>0</v>
      </c>
      <c r="CF77" s="186">
        <f t="shared" si="90"/>
        <v>0</v>
      </c>
      <c r="CG77" s="117">
        <v>0</v>
      </c>
      <c r="CH77" s="89" t="s">
        <v>103</v>
      </c>
      <c r="CI77" s="89" t="s">
        <v>103</v>
      </c>
      <c r="CJ77" s="185">
        <f t="shared" si="63"/>
        <v>0</v>
      </c>
      <c r="CK77" s="186">
        <f>CJ77/1</f>
        <v>0</v>
      </c>
      <c r="CL77" s="188">
        <f t="shared" si="33"/>
        <v>12.5</v>
      </c>
      <c r="CM77" s="107">
        <f>CL77/52</f>
        <v>0.24038461538461539</v>
      </c>
      <c r="CN77" s="104" t="s">
        <v>171</v>
      </c>
    </row>
    <row r="78" spans="1:92" ht="15" customHeight="1" thickTop="1" thickBot="1">
      <c r="A78" s="2"/>
      <c r="B78" s="23"/>
      <c r="C78" s="110" t="s">
        <v>181</v>
      </c>
      <c r="D78" s="6"/>
      <c r="E78" s="168">
        <v>0</v>
      </c>
      <c r="F78" s="168">
        <v>1</v>
      </c>
      <c r="G78" s="168">
        <v>1</v>
      </c>
      <c r="H78" s="168">
        <v>1</v>
      </c>
      <c r="I78" s="168">
        <v>1</v>
      </c>
      <c r="J78" s="169">
        <v>0.5</v>
      </c>
      <c r="K78" s="170">
        <v>1</v>
      </c>
      <c r="L78" s="169">
        <v>0</v>
      </c>
      <c r="M78" s="169">
        <v>0</v>
      </c>
      <c r="N78" s="169">
        <v>0</v>
      </c>
      <c r="O78" s="171">
        <v>1</v>
      </c>
      <c r="P78" s="185">
        <f t="shared" si="66"/>
        <v>6.5</v>
      </c>
      <c r="Q78" s="186">
        <f t="shared" si="67"/>
        <v>0.59090909090909094</v>
      </c>
      <c r="R78" s="119">
        <v>0</v>
      </c>
      <c r="S78" s="119">
        <v>0</v>
      </c>
      <c r="T78" s="119">
        <v>0</v>
      </c>
      <c r="U78" s="185">
        <f t="shared" si="68"/>
        <v>0</v>
      </c>
      <c r="V78" s="186">
        <f t="shared" si="69"/>
        <v>0</v>
      </c>
      <c r="W78" s="111">
        <v>0</v>
      </c>
      <c r="X78" s="119">
        <v>0</v>
      </c>
      <c r="Y78" s="119">
        <v>0</v>
      </c>
      <c r="Z78" s="119">
        <v>0</v>
      </c>
      <c r="AA78" s="119">
        <v>0</v>
      </c>
      <c r="AB78" s="119">
        <v>0.5</v>
      </c>
      <c r="AC78" s="119">
        <v>0</v>
      </c>
      <c r="AD78" s="119">
        <v>0</v>
      </c>
      <c r="AE78" s="119">
        <v>0</v>
      </c>
      <c r="AF78" s="185">
        <f t="shared" si="70"/>
        <v>0.5</v>
      </c>
      <c r="AG78" s="186">
        <f t="shared" si="71"/>
        <v>5.5555555555555552E-2</v>
      </c>
      <c r="AH78" s="119">
        <v>0</v>
      </c>
      <c r="AI78" s="131" t="s">
        <v>103</v>
      </c>
      <c r="AJ78" s="185">
        <f t="shared" si="72"/>
        <v>0</v>
      </c>
      <c r="AK78" s="186">
        <f>AJ78/1</f>
        <v>0</v>
      </c>
      <c r="AL78" s="132">
        <v>0</v>
      </c>
      <c r="AM78" s="119">
        <v>0</v>
      </c>
      <c r="AN78" s="137" t="s">
        <v>103</v>
      </c>
      <c r="AO78" s="185">
        <f t="shared" si="73"/>
        <v>0</v>
      </c>
      <c r="AP78" s="186">
        <f>AO78/2</f>
        <v>0</v>
      </c>
      <c r="AQ78" s="136">
        <v>0.5</v>
      </c>
      <c r="AR78" s="132">
        <v>0.5</v>
      </c>
      <c r="AS78" s="185">
        <f t="shared" si="75"/>
        <v>1</v>
      </c>
      <c r="AT78" s="186">
        <f t="shared" si="76"/>
        <v>0.5</v>
      </c>
      <c r="AU78" s="119">
        <v>1</v>
      </c>
      <c r="AV78" s="119">
        <v>1</v>
      </c>
      <c r="AW78" s="119">
        <v>0</v>
      </c>
      <c r="AX78" s="119">
        <v>0</v>
      </c>
      <c r="AY78" s="119">
        <v>0</v>
      </c>
      <c r="AZ78" s="119">
        <v>0</v>
      </c>
      <c r="BA78" s="185">
        <f t="shared" si="77"/>
        <v>2</v>
      </c>
      <c r="BB78" s="186">
        <f t="shared" si="78"/>
        <v>0.33333333333333331</v>
      </c>
      <c r="BC78" s="119">
        <v>0</v>
      </c>
      <c r="BD78" s="119">
        <v>0</v>
      </c>
      <c r="BE78" s="185">
        <f t="shared" si="79"/>
        <v>0</v>
      </c>
      <c r="BF78" s="186">
        <f t="shared" si="80"/>
        <v>0</v>
      </c>
      <c r="BG78" s="119">
        <v>1</v>
      </c>
      <c r="BH78" s="90" t="s">
        <v>105</v>
      </c>
      <c r="BI78" s="119">
        <v>0</v>
      </c>
      <c r="BJ78" s="119">
        <v>0</v>
      </c>
      <c r="BK78" s="185">
        <f t="shared" si="81"/>
        <v>1</v>
      </c>
      <c r="BL78" s="186">
        <f t="shared" si="82"/>
        <v>0.33333333333333331</v>
      </c>
      <c r="BM78" s="117">
        <v>1</v>
      </c>
      <c r="BN78" s="90" t="s">
        <v>104</v>
      </c>
      <c r="BO78" s="185">
        <f t="shared" si="83"/>
        <v>1</v>
      </c>
      <c r="BP78" s="186">
        <f t="shared" si="84"/>
        <v>1</v>
      </c>
      <c r="BQ78" s="117">
        <v>0</v>
      </c>
      <c r="BR78" s="185">
        <f t="shared" si="85"/>
        <v>0</v>
      </c>
      <c r="BS78" s="186">
        <f t="shared" si="86"/>
        <v>0</v>
      </c>
      <c r="BT78" s="117">
        <v>0</v>
      </c>
      <c r="BU78" s="117">
        <v>0</v>
      </c>
      <c r="BV78" s="185">
        <f t="shared" si="87"/>
        <v>0</v>
      </c>
      <c r="BW78" s="186">
        <f t="shared" si="88"/>
        <v>0</v>
      </c>
      <c r="BX78" s="117">
        <v>0</v>
      </c>
      <c r="BY78" s="117">
        <v>0</v>
      </c>
      <c r="BZ78" s="117">
        <v>0</v>
      </c>
      <c r="CA78" s="117">
        <v>0</v>
      </c>
      <c r="CB78" s="89" t="s">
        <v>103</v>
      </c>
      <c r="CC78" s="117">
        <v>0</v>
      </c>
      <c r="CD78" s="117">
        <v>0</v>
      </c>
      <c r="CE78" s="185">
        <f t="shared" si="89"/>
        <v>0</v>
      </c>
      <c r="CF78" s="186">
        <f t="shared" si="90"/>
        <v>0</v>
      </c>
      <c r="CG78" s="117">
        <v>0</v>
      </c>
      <c r="CH78" s="117">
        <v>0</v>
      </c>
      <c r="CI78" s="117">
        <v>0</v>
      </c>
      <c r="CJ78" s="185">
        <f t="shared" si="63"/>
        <v>0</v>
      </c>
      <c r="CK78" s="186">
        <f>CJ78/3</f>
        <v>0</v>
      </c>
      <c r="CL78" s="188">
        <f t="shared" si="33"/>
        <v>12</v>
      </c>
      <c r="CM78" s="107">
        <f>CL78/52</f>
        <v>0.23076923076923078</v>
      </c>
      <c r="CN78" s="110" t="s">
        <v>181</v>
      </c>
    </row>
    <row r="79" spans="1:92" ht="15" customHeight="1" thickTop="1" thickBot="1">
      <c r="A79" s="2"/>
      <c r="B79" s="23"/>
      <c r="C79" s="104" t="s">
        <v>174</v>
      </c>
      <c r="D79" s="27"/>
      <c r="E79" s="158">
        <v>1</v>
      </c>
      <c r="F79" s="158">
        <v>0</v>
      </c>
      <c r="G79" s="158">
        <v>0</v>
      </c>
      <c r="H79" s="158">
        <v>1</v>
      </c>
      <c r="I79" s="158">
        <v>0</v>
      </c>
      <c r="J79" s="159">
        <v>1</v>
      </c>
      <c r="K79" s="160">
        <v>1</v>
      </c>
      <c r="L79" s="159">
        <v>0</v>
      </c>
      <c r="M79" s="159">
        <v>0</v>
      </c>
      <c r="N79" s="159">
        <v>0</v>
      </c>
      <c r="O79" s="159">
        <v>1</v>
      </c>
      <c r="P79" s="185">
        <f t="shared" si="66"/>
        <v>5</v>
      </c>
      <c r="Q79" s="186">
        <f t="shared" si="67"/>
        <v>0.45454545454545453</v>
      </c>
      <c r="R79" s="40">
        <v>0</v>
      </c>
      <c r="S79" s="40">
        <v>0</v>
      </c>
      <c r="T79" s="40">
        <v>1</v>
      </c>
      <c r="U79" s="185">
        <f t="shared" si="68"/>
        <v>1</v>
      </c>
      <c r="V79" s="186">
        <f t="shared" si="69"/>
        <v>0.33333333333333331</v>
      </c>
      <c r="W79" s="84">
        <v>0</v>
      </c>
      <c r="X79" s="40">
        <v>0</v>
      </c>
      <c r="Y79" s="40">
        <v>0.5</v>
      </c>
      <c r="Z79" s="40">
        <v>0</v>
      </c>
      <c r="AA79" s="40">
        <v>0</v>
      </c>
      <c r="AB79" s="40">
        <v>0</v>
      </c>
      <c r="AC79" s="40">
        <v>1</v>
      </c>
      <c r="AD79" s="40">
        <v>0.5</v>
      </c>
      <c r="AE79" s="40">
        <v>0</v>
      </c>
      <c r="AF79" s="185">
        <f t="shared" si="70"/>
        <v>2</v>
      </c>
      <c r="AG79" s="186">
        <f t="shared" si="71"/>
        <v>0.22222222222222221</v>
      </c>
      <c r="AH79" s="40">
        <v>1</v>
      </c>
      <c r="AI79" s="40">
        <v>0</v>
      </c>
      <c r="AJ79" s="185">
        <f t="shared" si="72"/>
        <v>1</v>
      </c>
      <c r="AK79" s="186">
        <f>AJ79/2</f>
        <v>0.5</v>
      </c>
      <c r="AL79" s="86">
        <v>0</v>
      </c>
      <c r="AM79" s="40">
        <v>0</v>
      </c>
      <c r="AN79" s="40">
        <v>0</v>
      </c>
      <c r="AO79" s="185">
        <f t="shared" si="73"/>
        <v>0</v>
      </c>
      <c r="AP79" s="186">
        <f>AO79/3</f>
        <v>0</v>
      </c>
      <c r="AQ79" s="87">
        <v>0</v>
      </c>
      <c r="AR79" s="86">
        <v>0</v>
      </c>
      <c r="AS79" s="185">
        <f t="shared" si="75"/>
        <v>0</v>
      </c>
      <c r="AT79" s="186">
        <f t="shared" si="76"/>
        <v>0</v>
      </c>
      <c r="AU79" s="40">
        <v>0</v>
      </c>
      <c r="AV79" s="40">
        <v>0</v>
      </c>
      <c r="AW79" s="40">
        <v>0</v>
      </c>
      <c r="AX79" s="40">
        <v>0</v>
      </c>
      <c r="AY79" s="40">
        <v>0</v>
      </c>
      <c r="AZ79" s="40">
        <v>0</v>
      </c>
      <c r="BA79" s="185">
        <f t="shared" si="77"/>
        <v>0</v>
      </c>
      <c r="BB79" s="186">
        <f t="shared" si="78"/>
        <v>0</v>
      </c>
      <c r="BC79" s="40">
        <v>0</v>
      </c>
      <c r="BD79" s="40">
        <v>0</v>
      </c>
      <c r="BE79" s="185">
        <f t="shared" si="79"/>
        <v>0</v>
      </c>
      <c r="BF79" s="186">
        <f t="shared" si="80"/>
        <v>0</v>
      </c>
      <c r="BG79" s="40">
        <v>1</v>
      </c>
      <c r="BH79" s="90" t="s">
        <v>104</v>
      </c>
      <c r="BI79" s="40">
        <v>0</v>
      </c>
      <c r="BJ79" s="40">
        <v>0</v>
      </c>
      <c r="BK79" s="185">
        <f t="shared" si="81"/>
        <v>1</v>
      </c>
      <c r="BL79" s="186">
        <f t="shared" si="82"/>
        <v>0.33333333333333331</v>
      </c>
      <c r="BM79" s="117">
        <v>1</v>
      </c>
      <c r="BN79" s="90" t="s">
        <v>104</v>
      </c>
      <c r="BO79" s="185">
        <f t="shared" si="83"/>
        <v>1</v>
      </c>
      <c r="BP79" s="186">
        <f t="shared" si="84"/>
        <v>1</v>
      </c>
      <c r="BQ79" s="117">
        <v>0</v>
      </c>
      <c r="BR79" s="185">
        <f t="shared" si="85"/>
        <v>0</v>
      </c>
      <c r="BS79" s="186">
        <f t="shared" si="86"/>
        <v>0</v>
      </c>
      <c r="BT79" s="117">
        <v>0</v>
      </c>
      <c r="BU79" s="117">
        <v>0</v>
      </c>
      <c r="BV79" s="185">
        <f t="shared" si="87"/>
        <v>0</v>
      </c>
      <c r="BW79" s="186">
        <f t="shared" si="88"/>
        <v>0</v>
      </c>
      <c r="BX79" s="117">
        <v>0</v>
      </c>
      <c r="BY79" s="117">
        <v>0</v>
      </c>
      <c r="BZ79" s="117">
        <v>0</v>
      </c>
      <c r="CA79" s="117">
        <v>0</v>
      </c>
      <c r="CB79" s="89" t="s">
        <v>103</v>
      </c>
      <c r="CC79" s="117">
        <v>0</v>
      </c>
      <c r="CD79" s="117">
        <v>0</v>
      </c>
      <c r="CE79" s="185">
        <f t="shared" si="89"/>
        <v>0</v>
      </c>
      <c r="CF79" s="186">
        <f t="shared" si="90"/>
        <v>0</v>
      </c>
      <c r="CG79" s="117">
        <v>0</v>
      </c>
      <c r="CH79" s="117">
        <v>0</v>
      </c>
      <c r="CI79" s="117">
        <v>0</v>
      </c>
      <c r="CJ79" s="185">
        <f t="shared" si="63"/>
        <v>0</v>
      </c>
      <c r="CK79" s="186">
        <f>CJ79/3</f>
        <v>0</v>
      </c>
      <c r="CL79" s="188">
        <f t="shared" si="33"/>
        <v>11</v>
      </c>
      <c r="CM79" s="107">
        <f>CL79/54</f>
        <v>0.20370370370370369</v>
      </c>
      <c r="CN79" s="104" t="s">
        <v>174</v>
      </c>
    </row>
    <row r="80" spans="1:92" ht="19.5" customHeight="1" thickTop="1" thickBot="1">
      <c r="A80" s="2"/>
      <c r="B80" s="23"/>
      <c r="C80" s="104" t="s">
        <v>203</v>
      </c>
      <c r="D80" s="27"/>
      <c r="E80" s="162">
        <v>0</v>
      </c>
      <c r="F80" s="162">
        <v>0</v>
      </c>
      <c r="G80" s="162">
        <v>0.5</v>
      </c>
      <c r="H80" s="162">
        <v>1</v>
      </c>
      <c r="I80" s="162">
        <v>0</v>
      </c>
      <c r="J80" s="162">
        <v>1</v>
      </c>
      <c r="K80" s="162">
        <v>0.5</v>
      </c>
      <c r="L80" s="162">
        <v>0</v>
      </c>
      <c r="M80" s="162">
        <v>1</v>
      </c>
      <c r="N80" s="162">
        <v>0</v>
      </c>
      <c r="O80" s="162">
        <v>0</v>
      </c>
      <c r="P80" s="185">
        <f t="shared" si="66"/>
        <v>4</v>
      </c>
      <c r="Q80" s="186">
        <f t="shared" si="67"/>
        <v>0.36363636363636365</v>
      </c>
      <c r="R80" s="124">
        <v>0</v>
      </c>
      <c r="S80" s="124">
        <v>0</v>
      </c>
      <c r="T80" s="124">
        <v>1</v>
      </c>
      <c r="U80" s="185">
        <f t="shared" si="68"/>
        <v>1</v>
      </c>
      <c r="V80" s="186">
        <f t="shared" si="69"/>
        <v>0.33333333333333331</v>
      </c>
      <c r="W80" s="120">
        <v>0</v>
      </c>
      <c r="X80" s="120">
        <v>0</v>
      </c>
      <c r="Y80" s="120">
        <v>0</v>
      </c>
      <c r="Z80" s="120">
        <v>0</v>
      </c>
      <c r="AA80" s="120">
        <v>0</v>
      </c>
      <c r="AB80" s="120">
        <v>0</v>
      </c>
      <c r="AC80" s="120">
        <v>0</v>
      </c>
      <c r="AD80" s="120">
        <v>0</v>
      </c>
      <c r="AE80" s="120">
        <v>0</v>
      </c>
      <c r="AF80" s="185">
        <f t="shared" si="70"/>
        <v>0</v>
      </c>
      <c r="AG80" s="186">
        <f t="shared" si="71"/>
        <v>0</v>
      </c>
      <c r="AH80" s="120">
        <v>0</v>
      </c>
      <c r="AI80" s="120">
        <v>0</v>
      </c>
      <c r="AJ80" s="185">
        <f t="shared" si="72"/>
        <v>0</v>
      </c>
      <c r="AK80" s="186">
        <f>AJ80/2</f>
        <v>0</v>
      </c>
      <c r="AL80" s="124">
        <v>0</v>
      </c>
      <c r="AM80" s="124">
        <v>0</v>
      </c>
      <c r="AN80" s="124">
        <v>0</v>
      </c>
      <c r="AO80" s="185">
        <f t="shared" si="73"/>
        <v>0</v>
      </c>
      <c r="AP80" s="186">
        <f>AO80/3</f>
        <v>0</v>
      </c>
      <c r="AQ80" s="120">
        <v>0</v>
      </c>
      <c r="AR80" s="120">
        <v>0</v>
      </c>
      <c r="AS80" s="185">
        <f t="shared" si="75"/>
        <v>0</v>
      </c>
      <c r="AT80" s="186">
        <f t="shared" si="76"/>
        <v>0</v>
      </c>
      <c r="AU80" s="120">
        <v>0</v>
      </c>
      <c r="AV80" s="120">
        <v>0</v>
      </c>
      <c r="AW80" s="120">
        <v>0</v>
      </c>
      <c r="AX80" s="120">
        <v>0</v>
      </c>
      <c r="AY80" s="120">
        <v>0</v>
      </c>
      <c r="AZ80" s="120">
        <v>0</v>
      </c>
      <c r="BA80" s="185">
        <f t="shared" si="77"/>
        <v>0</v>
      </c>
      <c r="BB80" s="186">
        <f t="shared" si="78"/>
        <v>0</v>
      </c>
      <c r="BC80" s="124">
        <v>0</v>
      </c>
      <c r="BD80" s="124">
        <v>0</v>
      </c>
      <c r="BE80" s="185">
        <f t="shared" si="79"/>
        <v>0</v>
      </c>
      <c r="BF80" s="186">
        <f t="shared" si="80"/>
        <v>0</v>
      </c>
      <c r="BG80" s="120">
        <v>0</v>
      </c>
      <c r="BH80" s="112" t="s">
        <v>105</v>
      </c>
      <c r="BI80" s="120">
        <v>0</v>
      </c>
      <c r="BJ80" s="120">
        <v>0</v>
      </c>
      <c r="BK80" s="185">
        <f t="shared" si="81"/>
        <v>0</v>
      </c>
      <c r="BL80" s="186">
        <f t="shared" si="82"/>
        <v>0</v>
      </c>
      <c r="BM80" s="117">
        <v>0</v>
      </c>
      <c r="BN80" s="112" t="s">
        <v>105</v>
      </c>
      <c r="BO80" s="185">
        <f t="shared" si="83"/>
        <v>0</v>
      </c>
      <c r="BP80" s="186">
        <f t="shared" si="84"/>
        <v>0</v>
      </c>
      <c r="BQ80" s="117">
        <v>0</v>
      </c>
      <c r="BR80" s="185">
        <f t="shared" si="85"/>
        <v>0</v>
      </c>
      <c r="BS80" s="186">
        <f t="shared" si="86"/>
        <v>0</v>
      </c>
      <c r="BT80" s="117">
        <v>0</v>
      </c>
      <c r="BU80" s="117">
        <v>0</v>
      </c>
      <c r="BV80" s="185">
        <f t="shared" si="87"/>
        <v>0</v>
      </c>
      <c r="BW80" s="186">
        <f t="shared" si="88"/>
        <v>0</v>
      </c>
      <c r="BX80" s="117">
        <v>0</v>
      </c>
      <c r="BY80" s="117">
        <v>0</v>
      </c>
      <c r="BZ80" s="117">
        <v>0</v>
      </c>
      <c r="CA80" s="117">
        <v>0</v>
      </c>
      <c r="CB80" s="89" t="s">
        <v>103</v>
      </c>
      <c r="CC80" s="117">
        <v>0</v>
      </c>
      <c r="CD80" s="117">
        <v>0</v>
      </c>
      <c r="CE80" s="185">
        <f t="shared" si="89"/>
        <v>0</v>
      </c>
      <c r="CF80" s="186">
        <f t="shared" si="90"/>
        <v>0</v>
      </c>
      <c r="CG80" s="133" t="s">
        <v>103</v>
      </c>
      <c r="CH80" s="133" t="s">
        <v>103</v>
      </c>
      <c r="CI80" s="133" t="s">
        <v>103</v>
      </c>
      <c r="CJ80" s="157" t="s">
        <v>103</v>
      </c>
      <c r="CK80" s="156" t="s">
        <v>103</v>
      </c>
      <c r="CL80" s="188">
        <f t="shared" si="33"/>
        <v>5</v>
      </c>
      <c r="CM80" s="107">
        <f>CL80/51</f>
        <v>9.8039215686274508E-2</v>
      </c>
      <c r="CN80" s="104" t="s">
        <v>203</v>
      </c>
    </row>
    <row r="81" spans="1:91" ht="16.5" thickTop="1" thickBot="1">
      <c r="A81" s="2"/>
      <c r="B81" s="23"/>
      <c r="C81" s="104"/>
      <c r="D81" s="27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29"/>
      <c r="Q81" s="187">
        <f>AVERAGE(Q6:Q80)</f>
        <v>0.93878787878787817</v>
      </c>
      <c r="R81" s="34"/>
      <c r="S81" s="34"/>
      <c r="T81" s="34"/>
      <c r="U81" s="29"/>
      <c r="V81" s="187">
        <f>AVERAGE(V6:V80)</f>
        <v>0.7644444444444447</v>
      </c>
      <c r="W81" s="34"/>
      <c r="X81" s="34"/>
      <c r="Y81" s="34"/>
      <c r="Z81" s="34"/>
      <c r="AA81" s="34"/>
      <c r="AB81" s="34"/>
      <c r="AC81" s="34"/>
      <c r="AD81" s="34"/>
      <c r="AE81" s="34"/>
      <c r="AF81" s="31"/>
      <c r="AG81" s="187">
        <f>AVERAGE(AG6:AG80)</f>
        <v>0.76740740740740709</v>
      </c>
      <c r="AH81" s="34"/>
      <c r="AI81" s="34"/>
      <c r="AJ81" s="29"/>
      <c r="AK81" s="187">
        <f>AVERAGE(AK6:AK80)</f>
        <v>0.7533333333333333</v>
      </c>
      <c r="AL81" s="34"/>
      <c r="AM81" s="34"/>
      <c r="AN81" s="34"/>
      <c r="AO81" s="29"/>
      <c r="AP81" s="187">
        <f>AVERAGE(AP6:AP80)</f>
        <v>0.3199999999999999</v>
      </c>
      <c r="AQ81" s="34"/>
      <c r="AR81" s="34"/>
      <c r="AS81" s="29"/>
      <c r="AT81" s="187">
        <f>AVERAGE(AT6:AT80)</f>
        <v>0.70333333333333337</v>
      </c>
      <c r="AU81" s="34"/>
      <c r="AV81" s="34"/>
      <c r="AW81" s="34"/>
      <c r="AX81" s="34"/>
      <c r="AY81" s="34"/>
      <c r="AZ81" s="34"/>
      <c r="BA81" s="29"/>
      <c r="BB81" s="187">
        <f>AVERAGE(BB6:BB80)</f>
        <v>0.64888888888888874</v>
      </c>
      <c r="BC81" s="34"/>
      <c r="BD81" s="34"/>
      <c r="BE81" s="31"/>
      <c r="BF81" s="187">
        <f>AVERAGE(BF6:BF80)</f>
        <v>0.91666666666666663</v>
      </c>
      <c r="BG81" s="34"/>
      <c r="BH81" s="34"/>
      <c r="BI81" s="34"/>
      <c r="BJ81" s="34"/>
      <c r="BK81" s="29"/>
      <c r="BL81" s="187">
        <f>AVERAGE(BL6:BL80)</f>
        <v>0.60888888888888948</v>
      </c>
      <c r="BM81" s="34"/>
      <c r="BN81" s="34"/>
      <c r="BO81" s="29"/>
      <c r="BP81" s="187">
        <f>AVERAGE(BP6:BP80)</f>
        <v>0.94666666666666666</v>
      </c>
      <c r="BQ81" s="34"/>
      <c r="BR81" s="29"/>
      <c r="BS81" s="30"/>
      <c r="BT81" s="34"/>
      <c r="BU81" s="34"/>
      <c r="BV81" s="29"/>
      <c r="BW81" s="187">
        <f>AVERAGE(BW6:BW80)</f>
        <v>0.82333333333333336</v>
      </c>
      <c r="BX81" s="34"/>
      <c r="BY81" s="34"/>
      <c r="BZ81" s="34"/>
      <c r="CA81" s="34"/>
      <c r="CB81" s="34"/>
      <c r="CC81" s="34"/>
      <c r="CD81" s="34"/>
      <c r="CE81" s="29"/>
      <c r="CF81" s="187">
        <f>AVERAGE(CF6:CF80)</f>
        <v>0.5955555555555555</v>
      </c>
      <c r="CG81" s="34"/>
      <c r="CH81" s="34"/>
      <c r="CI81" s="34"/>
      <c r="CJ81" s="29"/>
      <c r="CK81" s="187"/>
      <c r="CL81" s="31" t="s">
        <v>224</v>
      </c>
      <c r="CM81" s="190">
        <f>AVERAGE(CM6:CM80)</f>
        <v>0.74184719837513058</v>
      </c>
    </row>
    <row r="82" spans="1:91" ht="15" customHeight="1" thickTop="1" thickBot="1">
      <c r="A82" s="2"/>
      <c r="B82" s="23"/>
      <c r="C82" s="104"/>
      <c r="D82" s="27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29"/>
      <c r="Q82" s="30"/>
      <c r="R82" s="34"/>
      <c r="S82" s="34"/>
      <c r="T82" s="34"/>
      <c r="U82" s="29"/>
      <c r="V82" s="30"/>
      <c r="W82" s="34"/>
      <c r="X82" s="34"/>
      <c r="Y82" s="34"/>
      <c r="Z82" s="34"/>
      <c r="AA82" s="34"/>
      <c r="AB82" s="34"/>
      <c r="AC82" s="34"/>
      <c r="AD82" s="34"/>
      <c r="AE82" s="34"/>
      <c r="AF82" s="31"/>
      <c r="AG82" s="32"/>
      <c r="AH82" s="34"/>
      <c r="AI82" s="34"/>
      <c r="AJ82" s="29"/>
      <c r="AK82" s="30"/>
      <c r="AL82" s="34"/>
      <c r="AM82" s="34"/>
      <c r="AN82" s="34"/>
      <c r="AO82" s="29"/>
      <c r="AP82" s="30"/>
      <c r="AQ82" s="34"/>
      <c r="AR82" s="34"/>
      <c r="AS82" s="29"/>
      <c r="AT82" s="30"/>
      <c r="AU82" s="34"/>
      <c r="AV82" s="34"/>
      <c r="AW82" s="34"/>
      <c r="AX82" s="34"/>
      <c r="AY82" s="34"/>
      <c r="AZ82" s="34"/>
      <c r="BA82" s="29"/>
      <c r="BB82" s="30"/>
      <c r="BC82" s="34"/>
      <c r="BD82" s="34"/>
      <c r="BE82" s="31"/>
      <c r="BF82" s="32"/>
      <c r="BG82" s="34"/>
      <c r="BH82" s="34"/>
      <c r="BI82" s="34"/>
      <c r="BJ82" s="34"/>
      <c r="BK82" s="29"/>
      <c r="BL82" s="30"/>
      <c r="BM82" s="34"/>
      <c r="BN82" s="34"/>
      <c r="BO82" s="29"/>
      <c r="BP82" s="30"/>
      <c r="BQ82" s="34"/>
      <c r="BR82" s="29"/>
      <c r="BS82" s="30"/>
      <c r="BT82" s="34"/>
      <c r="BU82" s="34"/>
      <c r="BV82" s="29"/>
      <c r="BW82" s="30"/>
      <c r="BX82" s="34"/>
      <c r="BY82" s="34"/>
      <c r="BZ82" s="34"/>
      <c r="CA82" s="34"/>
      <c r="CB82" s="34"/>
      <c r="CC82" s="34"/>
      <c r="CD82" s="34"/>
      <c r="CE82" s="29"/>
      <c r="CF82" s="30"/>
      <c r="CG82" s="34"/>
      <c r="CH82" s="34"/>
      <c r="CI82" s="34"/>
      <c r="CJ82" s="29"/>
      <c r="CK82" s="30"/>
      <c r="CL82" s="31"/>
      <c r="CM82" s="32"/>
    </row>
    <row r="83" spans="1:91" ht="16.5" thickTop="1" thickBot="1">
      <c r="A83" s="2"/>
      <c r="B83" s="23"/>
      <c r="C83" s="104"/>
      <c r="D83" s="27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29"/>
      <c r="Q83" s="30"/>
      <c r="R83" s="34"/>
      <c r="S83" s="34"/>
      <c r="T83" s="34"/>
      <c r="U83" s="29"/>
      <c r="V83" s="30"/>
      <c r="W83" s="34"/>
      <c r="X83" s="34"/>
      <c r="Y83" s="34"/>
      <c r="Z83" s="34"/>
      <c r="AA83" s="34"/>
      <c r="AB83" s="34"/>
      <c r="AC83" s="34"/>
      <c r="AD83" s="34"/>
      <c r="AE83" s="34"/>
      <c r="AF83" s="31"/>
      <c r="AG83" s="32"/>
      <c r="AH83" s="34"/>
      <c r="AI83" s="34"/>
      <c r="AJ83" s="29"/>
      <c r="AK83" s="30"/>
      <c r="AL83" s="34"/>
      <c r="AM83" s="34"/>
      <c r="AN83" s="34"/>
      <c r="AO83" s="29"/>
      <c r="AP83" s="30"/>
      <c r="AQ83" s="34"/>
      <c r="AR83" s="34"/>
      <c r="AS83" s="29"/>
      <c r="AT83" s="30"/>
      <c r="AU83" s="34"/>
      <c r="AV83" s="34"/>
      <c r="AW83" s="34"/>
      <c r="AX83" s="34"/>
      <c r="AY83" s="34"/>
      <c r="AZ83" s="34"/>
      <c r="BA83" s="29"/>
      <c r="BB83" s="30"/>
      <c r="BC83" s="34"/>
      <c r="BD83" s="34"/>
      <c r="BE83" s="31"/>
      <c r="BF83" s="32"/>
      <c r="BG83" s="34"/>
      <c r="BH83" s="34"/>
      <c r="BI83" s="34"/>
      <c r="BJ83" s="34"/>
      <c r="BK83" s="29"/>
      <c r="BL83" s="30"/>
      <c r="BM83" s="34"/>
      <c r="BN83" s="34"/>
      <c r="BO83" s="29"/>
      <c r="BP83" s="30"/>
      <c r="BQ83" s="34"/>
      <c r="BR83" s="29"/>
      <c r="BS83" s="30"/>
      <c r="BT83" s="34"/>
      <c r="BU83" s="34"/>
      <c r="BV83" s="29"/>
      <c r="BW83" s="30"/>
      <c r="BX83" s="34"/>
      <c r="BY83" s="34"/>
      <c r="BZ83" s="34"/>
      <c r="CA83" s="34"/>
      <c r="CB83" s="34"/>
      <c r="CC83" s="34"/>
      <c r="CD83" s="34"/>
      <c r="CE83" s="29"/>
      <c r="CF83" s="30"/>
      <c r="CG83" s="34"/>
      <c r="CH83" s="34"/>
      <c r="CI83" s="34"/>
      <c r="CJ83" s="29"/>
      <c r="CK83" s="30"/>
      <c r="CL83" s="31"/>
      <c r="CM83" s="32"/>
    </row>
    <row r="84" spans="1:91" ht="16.5" thickTop="1" thickBot="1">
      <c r="A84" s="2"/>
      <c r="B84" s="23"/>
      <c r="C84" s="104"/>
      <c r="D84" s="27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29"/>
      <c r="Q84" s="30"/>
      <c r="R84" s="34"/>
      <c r="S84" s="34"/>
      <c r="T84" s="34"/>
      <c r="U84" s="29"/>
      <c r="V84" s="30"/>
      <c r="W84" s="34"/>
      <c r="X84" s="34"/>
      <c r="Y84" s="34"/>
      <c r="Z84" s="34"/>
      <c r="AA84" s="34"/>
      <c r="AB84" s="34"/>
      <c r="AC84" s="34"/>
      <c r="AD84" s="34"/>
      <c r="AE84" s="34"/>
      <c r="AF84" s="31"/>
      <c r="AG84" s="32"/>
      <c r="AH84" s="34"/>
      <c r="AI84" s="34"/>
      <c r="AJ84" s="29"/>
      <c r="AK84" s="30"/>
      <c r="AL84" s="34"/>
      <c r="AM84" s="34"/>
      <c r="AN84" s="34"/>
      <c r="AO84" s="29"/>
      <c r="AP84" s="30"/>
      <c r="AQ84" s="34"/>
      <c r="AR84" s="34"/>
      <c r="AS84" s="29"/>
      <c r="AT84" s="30"/>
      <c r="AU84" s="34"/>
      <c r="AV84" s="34"/>
      <c r="AW84" s="34"/>
      <c r="AX84" s="34"/>
      <c r="AY84" s="34"/>
      <c r="AZ84" s="34"/>
      <c r="BA84" s="29"/>
      <c r="BB84" s="30"/>
      <c r="BC84" s="34"/>
      <c r="BD84" s="34"/>
      <c r="BE84" s="31"/>
      <c r="BF84" s="32"/>
      <c r="BG84" s="34"/>
      <c r="BH84" s="34"/>
      <c r="BI84" s="34"/>
      <c r="BJ84" s="34"/>
      <c r="BK84" s="29"/>
      <c r="BL84" s="30"/>
      <c r="BM84" s="34"/>
      <c r="BN84" s="34"/>
      <c r="BO84" s="29"/>
      <c r="BP84" s="30"/>
      <c r="BQ84" s="34"/>
      <c r="BR84" s="29"/>
      <c r="BS84" s="30"/>
      <c r="BT84" s="34"/>
      <c r="BU84" s="34"/>
      <c r="BV84" s="29"/>
      <c r="BW84" s="30"/>
      <c r="BX84" s="34"/>
      <c r="BY84" s="34"/>
      <c r="BZ84" s="34"/>
      <c r="CA84" s="34"/>
      <c r="CB84" s="34"/>
      <c r="CC84" s="34"/>
      <c r="CD84" s="34"/>
      <c r="CE84" s="29"/>
      <c r="CF84" s="30"/>
      <c r="CG84" s="34"/>
      <c r="CH84" s="34"/>
      <c r="CI84" s="34"/>
      <c r="CJ84" s="29"/>
      <c r="CK84" s="30"/>
      <c r="CL84" s="31"/>
      <c r="CM84" s="32"/>
    </row>
    <row r="85" spans="1:91" ht="15" customHeight="1" thickTop="1" thickBot="1">
      <c r="A85" s="2"/>
      <c r="B85" s="23"/>
      <c r="C85" s="104"/>
      <c r="D85" s="27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29"/>
      <c r="Q85" s="30"/>
      <c r="R85" s="34"/>
      <c r="S85" s="34"/>
      <c r="T85" s="34"/>
      <c r="U85" s="29"/>
      <c r="V85" s="30"/>
      <c r="W85" s="34"/>
      <c r="X85" s="34"/>
      <c r="Y85" s="34"/>
      <c r="Z85" s="34"/>
      <c r="AA85" s="34"/>
      <c r="AB85" s="34"/>
      <c r="AC85" s="34"/>
      <c r="AD85" s="34"/>
      <c r="AE85" s="34"/>
      <c r="AF85" s="31"/>
      <c r="AG85" s="32"/>
      <c r="AH85" s="34"/>
      <c r="AI85" s="34"/>
      <c r="AJ85" s="29"/>
      <c r="AK85" s="30"/>
      <c r="AL85" s="34"/>
      <c r="AM85" s="34"/>
      <c r="AN85" s="34"/>
      <c r="AO85" s="29"/>
      <c r="AP85" s="30"/>
      <c r="AQ85" s="34"/>
      <c r="AR85" s="34"/>
      <c r="AS85" s="29"/>
      <c r="AT85" s="30"/>
      <c r="AU85" s="34"/>
      <c r="AV85" s="34"/>
      <c r="AW85" s="34"/>
      <c r="AX85" s="34"/>
      <c r="AY85" s="34"/>
      <c r="AZ85" s="34"/>
      <c r="BA85" s="29"/>
      <c r="BB85" s="30"/>
      <c r="BC85" s="34"/>
      <c r="BD85" s="34"/>
      <c r="BE85" s="31"/>
      <c r="BF85" s="32"/>
      <c r="BG85" s="34"/>
      <c r="BH85" s="34"/>
      <c r="BI85" s="34"/>
      <c r="BJ85" s="34"/>
      <c r="BK85" s="29"/>
      <c r="BL85" s="30"/>
      <c r="BM85" s="34"/>
      <c r="BN85" s="34"/>
      <c r="BO85" s="29"/>
      <c r="BP85" s="30"/>
      <c r="BQ85" s="34"/>
      <c r="BR85" s="29"/>
      <c r="BS85" s="30"/>
      <c r="BT85" s="34"/>
      <c r="BU85" s="34"/>
      <c r="BV85" s="29"/>
      <c r="BW85" s="189"/>
      <c r="BX85" s="34"/>
      <c r="BY85" s="34"/>
      <c r="BZ85" s="34"/>
      <c r="CA85" s="34"/>
      <c r="CB85" s="34"/>
      <c r="CC85" s="34"/>
      <c r="CD85" s="34"/>
      <c r="CE85" s="29"/>
      <c r="CF85" s="30"/>
      <c r="CG85" s="34"/>
      <c r="CH85" s="34"/>
      <c r="CI85" s="34"/>
      <c r="CJ85" s="29"/>
      <c r="CK85" s="30"/>
      <c r="CL85" s="31"/>
      <c r="CM85" s="32"/>
    </row>
    <row r="86" spans="1:91" ht="15" customHeight="1" thickTop="1" thickBot="1">
      <c r="A86" s="2"/>
      <c r="B86" s="23"/>
      <c r="C86" s="104"/>
      <c r="D86" s="27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29"/>
      <c r="Q86" s="30"/>
      <c r="R86" s="34"/>
      <c r="S86" s="34"/>
      <c r="T86" s="34"/>
      <c r="U86" s="29"/>
      <c r="V86" s="30"/>
      <c r="W86" s="34"/>
      <c r="X86" s="34"/>
      <c r="Y86" s="34"/>
      <c r="Z86" s="34"/>
      <c r="AA86" s="34"/>
      <c r="AB86" s="34"/>
      <c r="AC86" s="34"/>
      <c r="AD86" s="34"/>
      <c r="AE86" s="34"/>
      <c r="AF86" s="31"/>
      <c r="AG86" s="32"/>
      <c r="AH86" s="34"/>
      <c r="AI86" s="34"/>
      <c r="AJ86" s="29"/>
      <c r="AK86" s="30"/>
      <c r="AL86" s="34"/>
      <c r="AM86" s="34"/>
      <c r="AN86" s="34"/>
      <c r="AO86" s="29"/>
      <c r="AP86" s="30"/>
      <c r="AQ86" s="34"/>
      <c r="AR86" s="34"/>
      <c r="AS86" s="29"/>
      <c r="AT86" s="30"/>
      <c r="AU86" s="34"/>
      <c r="AV86" s="34"/>
      <c r="AW86" s="34"/>
      <c r="AX86" s="34"/>
      <c r="AY86" s="34"/>
      <c r="AZ86" s="34"/>
      <c r="BA86" s="29"/>
      <c r="BB86" s="30"/>
      <c r="BC86" s="34"/>
      <c r="BD86" s="34"/>
      <c r="BE86" s="31"/>
      <c r="BF86" s="32"/>
      <c r="BG86" s="34"/>
      <c r="BH86" s="34"/>
      <c r="BI86" s="34"/>
      <c r="BJ86" s="34"/>
      <c r="BK86" s="29"/>
      <c r="BL86" s="30"/>
      <c r="BM86" s="34"/>
      <c r="BN86" s="34"/>
      <c r="BO86" s="29"/>
      <c r="BP86" s="30"/>
      <c r="BQ86" s="34"/>
      <c r="BR86" s="29"/>
      <c r="BS86" s="30"/>
      <c r="BT86" s="34"/>
      <c r="BU86" s="34"/>
      <c r="BV86" s="29"/>
      <c r="BW86" s="30"/>
      <c r="BX86" s="34"/>
      <c r="BY86" s="34"/>
      <c r="BZ86" s="34"/>
      <c r="CA86" s="34"/>
      <c r="CB86" s="34"/>
      <c r="CC86" s="34"/>
      <c r="CD86" s="34"/>
      <c r="CE86" s="29"/>
      <c r="CF86" s="30"/>
      <c r="CG86" s="34"/>
      <c r="CH86" s="34"/>
      <c r="CI86" s="34"/>
      <c r="CJ86" s="29"/>
      <c r="CK86" s="30"/>
      <c r="CL86" s="31"/>
      <c r="CM86" s="32"/>
    </row>
    <row r="87" spans="1:91" ht="15" customHeight="1" thickTop="1" thickBot="1">
      <c r="A87" s="2"/>
      <c r="B87" s="23"/>
      <c r="C87" s="104"/>
      <c r="D87" s="27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29"/>
      <c r="Q87" s="30"/>
      <c r="R87" s="34"/>
      <c r="S87" s="34"/>
      <c r="T87" s="34"/>
      <c r="U87" s="29"/>
      <c r="V87" s="30"/>
      <c r="W87" s="34"/>
      <c r="X87" s="34"/>
      <c r="Y87" s="34"/>
      <c r="Z87" s="34"/>
      <c r="AA87" s="34"/>
      <c r="AB87" s="34"/>
      <c r="AC87" s="34"/>
      <c r="AD87" s="34"/>
      <c r="AE87" s="34"/>
      <c r="AF87" s="31"/>
      <c r="AG87" s="32"/>
      <c r="AH87" s="34"/>
      <c r="AI87" s="34"/>
      <c r="AJ87" s="29"/>
      <c r="AK87" s="30"/>
      <c r="AL87" s="34"/>
      <c r="AM87" s="34"/>
      <c r="AN87" s="34"/>
      <c r="AO87" s="29"/>
      <c r="AP87" s="30"/>
      <c r="AQ87" s="34"/>
      <c r="AR87" s="34"/>
      <c r="AS87" s="29"/>
      <c r="AT87" s="30"/>
      <c r="AU87" s="34"/>
      <c r="AV87" s="34"/>
      <c r="AW87" s="34"/>
      <c r="AX87" s="34"/>
      <c r="AY87" s="34"/>
      <c r="AZ87" s="34"/>
      <c r="BA87" s="29"/>
      <c r="BB87" s="30"/>
      <c r="BC87" s="34"/>
      <c r="BD87" s="34"/>
      <c r="BE87" s="31"/>
      <c r="BF87" s="32"/>
      <c r="BG87" s="34"/>
      <c r="BH87" s="34"/>
      <c r="BI87" s="34"/>
      <c r="BJ87" s="34"/>
      <c r="BK87" s="29"/>
      <c r="BL87" s="30"/>
      <c r="BM87" s="34"/>
      <c r="BN87" s="34"/>
      <c r="BO87" s="29"/>
      <c r="BP87" s="30"/>
      <c r="BQ87" s="34"/>
      <c r="BR87" s="29"/>
      <c r="BS87" s="30"/>
      <c r="BT87" s="34"/>
      <c r="BU87" s="34"/>
      <c r="BV87" s="29"/>
      <c r="BW87" s="30"/>
      <c r="BX87" s="34"/>
      <c r="BY87" s="34"/>
      <c r="BZ87" s="34"/>
      <c r="CA87" s="34"/>
      <c r="CB87" s="34"/>
      <c r="CC87" s="34"/>
      <c r="CD87" s="34"/>
      <c r="CE87" s="29"/>
      <c r="CF87" s="30"/>
      <c r="CG87" s="34"/>
      <c r="CH87" s="34"/>
      <c r="CI87" s="34"/>
      <c r="CJ87" s="29"/>
      <c r="CK87" s="30"/>
      <c r="CL87" s="31"/>
      <c r="CM87" s="32"/>
    </row>
    <row r="88" spans="1:91" ht="16.5" customHeight="1" thickTop="1" thickBot="1">
      <c r="A88" s="2"/>
      <c r="B88" s="23"/>
      <c r="C88" s="104"/>
      <c r="D88" s="27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29"/>
      <c r="Q88" s="30"/>
      <c r="R88" s="34"/>
      <c r="S88" s="34"/>
      <c r="T88" s="34"/>
      <c r="U88" s="29"/>
      <c r="V88" s="30"/>
      <c r="W88" s="34"/>
      <c r="X88" s="34"/>
      <c r="Y88" s="34"/>
      <c r="Z88" s="34"/>
      <c r="AA88" s="34"/>
      <c r="AB88" s="34"/>
      <c r="AC88" s="34"/>
      <c r="AD88" s="34"/>
      <c r="AE88" s="34"/>
      <c r="AF88" s="31"/>
      <c r="AG88" s="32"/>
      <c r="AH88" s="34"/>
      <c r="AI88" s="34"/>
      <c r="AJ88" s="29"/>
      <c r="AK88" s="30"/>
      <c r="AL88" s="34"/>
      <c r="AM88" s="34"/>
      <c r="AN88" s="34"/>
      <c r="AO88" s="29"/>
      <c r="AP88" s="30"/>
      <c r="AQ88" s="34"/>
      <c r="AR88" s="34"/>
      <c r="AS88" s="29"/>
      <c r="AT88" s="30"/>
      <c r="AU88" s="34"/>
      <c r="AV88" s="34"/>
      <c r="AW88" s="34"/>
      <c r="AX88" s="34"/>
      <c r="AY88" s="34"/>
      <c r="AZ88" s="34"/>
      <c r="BA88" s="29"/>
      <c r="BB88" s="30"/>
      <c r="BC88" s="34"/>
      <c r="BD88" s="34"/>
      <c r="BE88" s="31"/>
      <c r="BF88" s="32"/>
      <c r="BG88" s="34"/>
      <c r="BH88" s="34"/>
      <c r="BI88" s="34"/>
      <c r="BJ88" s="34"/>
      <c r="BK88" s="29"/>
      <c r="BL88" s="30"/>
      <c r="BM88" s="34"/>
      <c r="BN88" s="34"/>
      <c r="BO88" s="29"/>
      <c r="BP88" s="30"/>
      <c r="BQ88" s="34"/>
      <c r="BR88" s="29"/>
      <c r="BS88" s="30"/>
      <c r="BT88" s="34"/>
      <c r="BU88" s="34"/>
      <c r="BV88" s="29"/>
      <c r="BW88" s="30"/>
      <c r="BX88" s="34"/>
      <c r="BY88" s="34"/>
      <c r="BZ88" s="34"/>
      <c r="CA88" s="34"/>
      <c r="CB88" s="34"/>
      <c r="CC88" s="34"/>
      <c r="CD88" s="34"/>
      <c r="CE88" s="29"/>
      <c r="CF88" s="30"/>
      <c r="CG88" s="34"/>
      <c r="CH88" s="34"/>
      <c r="CI88" s="34"/>
      <c r="CJ88" s="29"/>
      <c r="CK88" s="30"/>
      <c r="CL88" s="31"/>
      <c r="CM88" s="32"/>
    </row>
    <row r="89" spans="1:91" ht="15.75" customHeight="1" thickTop="1" thickBot="1">
      <c r="A89" s="2"/>
      <c r="B89" s="23"/>
      <c r="C89" s="104"/>
      <c r="D89" s="27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29"/>
      <c r="Q89" s="30"/>
      <c r="R89" s="34"/>
      <c r="S89" s="34"/>
      <c r="T89" s="34"/>
      <c r="U89" s="29"/>
      <c r="V89" s="30"/>
      <c r="W89" s="34"/>
      <c r="X89" s="34"/>
      <c r="Y89" s="34"/>
      <c r="Z89" s="34"/>
      <c r="AA89" s="34"/>
      <c r="AB89" s="34"/>
      <c r="AC89" s="34"/>
      <c r="AD89" s="34"/>
      <c r="AE89" s="34"/>
      <c r="AF89" s="31"/>
      <c r="AG89" s="32"/>
      <c r="AH89" s="34"/>
      <c r="AI89" s="34"/>
      <c r="AJ89" s="29"/>
      <c r="AK89" s="30"/>
      <c r="AL89" s="34"/>
      <c r="AM89" s="34"/>
      <c r="AN89" s="34"/>
      <c r="AO89" s="29"/>
      <c r="AP89" s="30"/>
      <c r="AQ89" s="34"/>
      <c r="AR89" s="34"/>
      <c r="AS89" s="29"/>
      <c r="AT89" s="30"/>
      <c r="AU89" s="34"/>
      <c r="AV89" s="34"/>
      <c r="AW89" s="34"/>
      <c r="AX89" s="34"/>
      <c r="AY89" s="34"/>
      <c r="AZ89" s="34"/>
      <c r="BA89" s="29"/>
      <c r="BB89" s="30"/>
      <c r="BC89" s="34"/>
      <c r="BD89" s="34"/>
      <c r="BE89" s="31"/>
      <c r="BF89" s="32"/>
      <c r="BG89" s="34"/>
      <c r="BH89" s="34"/>
      <c r="BI89" s="34"/>
      <c r="BJ89" s="34"/>
      <c r="BK89" s="29"/>
      <c r="BL89" s="30"/>
      <c r="BM89" s="34"/>
      <c r="BN89" s="34"/>
      <c r="BO89" s="29"/>
      <c r="BP89" s="30"/>
      <c r="BQ89" s="34"/>
      <c r="BR89" s="29"/>
      <c r="BS89" s="30"/>
      <c r="BT89" s="34"/>
      <c r="BU89" s="34"/>
      <c r="BV89" s="29"/>
      <c r="BW89" s="30"/>
      <c r="BX89" s="34"/>
      <c r="BY89" s="34"/>
      <c r="BZ89" s="34"/>
      <c r="CA89" s="34"/>
      <c r="CB89" s="34"/>
      <c r="CC89" s="34"/>
      <c r="CD89" s="34"/>
      <c r="CE89" s="29"/>
      <c r="CF89" s="30"/>
      <c r="CG89" s="34"/>
      <c r="CH89" s="34"/>
      <c r="CI89" s="34"/>
      <c r="CJ89" s="29"/>
      <c r="CK89" s="30"/>
      <c r="CL89" s="31"/>
      <c r="CM89" s="32"/>
    </row>
    <row r="90" spans="1:91" ht="15.75" customHeight="1" thickTop="1" thickBot="1">
      <c r="A90" s="2"/>
      <c r="B90" s="23"/>
      <c r="C90" s="104"/>
      <c r="D90" s="27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29"/>
      <c r="Q90" s="30"/>
      <c r="R90" s="34"/>
      <c r="S90" s="34"/>
      <c r="T90" s="34"/>
      <c r="U90" s="29"/>
      <c r="V90" s="30"/>
      <c r="W90" s="34"/>
      <c r="X90" s="34"/>
      <c r="Y90" s="34"/>
      <c r="Z90" s="34"/>
      <c r="AA90" s="34"/>
      <c r="AB90" s="34"/>
      <c r="AC90" s="34"/>
      <c r="AD90" s="34"/>
      <c r="AE90" s="34"/>
      <c r="AF90" s="31"/>
      <c r="AG90" s="32"/>
      <c r="AH90" s="34"/>
      <c r="AI90" s="34"/>
      <c r="AJ90" s="29"/>
      <c r="AK90" s="30"/>
      <c r="AL90" s="34"/>
      <c r="AM90" s="34"/>
      <c r="AN90" s="34"/>
      <c r="AO90" s="29"/>
      <c r="AP90" s="30"/>
      <c r="AQ90" s="34"/>
      <c r="AR90" s="34"/>
      <c r="AS90" s="29"/>
      <c r="AT90" s="30"/>
      <c r="AU90" s="34"/>
      <c r="AV90" s="34"/>
      <c r="AW90" s="34"/>
      <c r="AX90" s="34"/>
      <c r="AY90" s="34"/>
      <c r="AZ90" s="34"/>
      <c r="BA90" s="29"/>
      <c r="BB90" s="30"/>
      <c r="BC90" s="34"/>
      <c r="BD90" s="34"/>
      <c r="BE90" s="31"/>
      <c r="BF90" s="32"/>
      <c r="BG90" s="34"/>
      <c r="BH90" s="34"/>
      <c r="BI90" s="34"/>
      <c r="BJ90" s="34"/>
      <c r="BK90" s="29"/>
      <c r="BL90" s="30"/>
      <c r="BM90" s="34"/>
      <c r="BN90" s="34"/>
      <c r="BO90" s="29"/>
      <c r="BP90" s="30"/>
      <c r="BQ90" s="34"/>
      <c r="BR90" s="29"/>
      <c r="BS90" s="30"/>
      <c r="BT90" s="34"/>
      <c r="BU90" s="34"/>
      <c r="BV90" s="29"/>
      <c r="BW90" s="30"/>
      <c r="BX90" s="34"/>
      <c r="BY90" s="34"/>
      <c r="BZ90" s="34"/>
      <c r="CA90" s="34"/>
      <c r="CB90" s="34"/>
      <c r="CC90" s="34"/>
      <c r="CD90" s="34"/>
      <c r="CE90" s="29"/>
      <c r="CF90" s="30"/>
      <c r="CG90" s="34"/>
      <c r="CH90" s="34"/>
      <c r="CI90" s="34"/>
      <c r="CJ90" s="29"/>
      <c r="CK90" s="30"/>
      <c r="CL90" s="31"/>
      <c r="CM90" s="32"/>
    </row>
    <row r="91" spans="1:91" ht="16.5" thickTop="1" thickBot="1">
      <c r="A91" s="2"/>
      <c r="B91" s="23"/>
      <c r="C91" s="104"/>
      <c r="D91" s="27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29"/>
      <c r="Q91" s="30"/>
      <c r="R91" s="34"/>
      <c r="S91" s="34"/>
      <c r="T91" s="34"/>
      <c r="U91" s="29"/>
      <c r="V91" s="30"/>
      <c r="W91" s="34"/>
      <c r="X91" s="34"/>
      <c r="Y91" s="34"/>
      <c r="Z91" s="34"/>
      <c r="AA91" s="34"/>
      <c r="AB91" s="34"/>
      <c r="AC91" s="34"/>
      <c r="AD91" s="34"/>
      <c r="AE91" s="34"/>
      <c r="AF91" s="31"/>
      <c r="AG91" s="32"/>
      <c r="AH91" s="34"/>
      <c r="AI91" s="34"/>
      <c r="AJ91" s="29"/>
      <c r="AK91" s="30"/>
      <c r="AL91" s="34"/>
      <c r="AM91" s="34"/>
      <c r="AN91" s="34"/>
      <c r="AO91" s="29"/>
      <c r="AP91" s="30"/>
      <c r="AQ91" s="34"/>
      <c r="AR91" s="34"/>
      <c r="AS91" s="29"/>
      <c r="AT91" s="30"/>
      <c r="AU91" s="34"/>
      <c r="AV91" s="34"/>
      <c r="AW91" s="34"/>
      <c r="AX91" s="34"/>
      <c r="AY91" s="34"/>
      <c r="AZ91" s="34"/>
      <c r="BA91" s="29"/>
      <c r="BB91" s="30"/>
      <c r="BC91" s="34"/>
      <c r="BD91" s="34"/>
      <c r="BE91" s="31"/>
      <c r="BF91" s="32"/>
      <c r="BG91" s="34"/>
      <c r="BH91" s="34"/>
      <c r="BI91" s="34"/>
      <c r="BJ91" s="34"/>
      <c r="BK91" s="29"/>
      <c r="BL91" s="30"/>
      <c r="BM91" s="34"/>
      <c r="BN91" s="34"/>
      <c r="BO91" s="29"/>
      <c r="BP91" s="30"/>
      <c r="BQ91" s="34"/>
      <c r="BR91" s="29"/>
      <c r="BS91" s="30"/>
      <c r="BT91" s="34"/>
      <c r="BU91" s="34"/>
      <c r="BV91" s="29"/>
      <c r="BW91" s="30"/>
      <c r="BX91" s="34"/>
      <c r="BY91" s="34"/>
      <c r="BZ91" s="34"/>
      <c r="CA91" s="34"/>
      <c r="CB91" s="34"/>
      <c r="CC91" s="34"/>
      <c r="CD91" s="34"/>
      <c r="CE91" s="29"/>
      <c r="CF91" s="30"/>
      <c r="CG91" s="34"/>
      <c r="CH91" s="34"/>
      <c r="CI91" s="34"/>
      <c r="CJ91" s="29"/>
      <c r="CK91" s="30"/>
      <c r="CL91" s="31"/>
      <c r="CM91" s="32"/>
    </row>
    <row r="92" spans="1:91" ht="16.5" thickTop="1" thickBot="1">
      <c r="A92" s="2"/>
      <c r="B92" s="23"/>
      <c r="C92" s="104"/>
      <c r="D92" s="27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29"/>
      <c r="Q92" s="30"/>
      <c r="R92" s="34"/>
      <c r="S92" s="34"/>
      <c r="T92" s="34"/>
      <c r="U92" s="29"/>
      <c r="V92" s="30"/>
      <c r="W92" s="34"/>
      <c r="X92" s="34"/>
      <c r="Y92" s="34"/>
      <c r="Z92" s="34"/>
      <c r="AA92" s="34"/>
      <c r="AB92" s="34"/>
      <c r="AC92" s="34"/>
      <c r="AD92" s="34"/>
      <c r="AE92" s="34"/>
      <c r="AF92" s="31"/>
      <c r="AG92" s="32"/>
      <c r="AH92" s="34"/>
      <c r="AI92" s="34"/>
      <c r="AJ92" s="29"/>
      <c r="AK92" s="30"/>
      <c r="AL92" s="34"/>
      <c r="AM92" s="34"/>
      <c r="AN92" s="34"/>
      <c r="AO92" s="29"/>
      <c r="AP92" s="30"/>
      <c r="AQ92" s="34"/>
      <c r="AR92" s="34"/>
      <c r="AS92" s="29"/>
      <c r="AT92" s="30"/>
      <c r="AU92" s="34"/>
      <c r="AV92" s="34"/>
      <c r="AW92" s="34"/>
      <c r="AX92" s="34"/>
      <c r="AY92" s="34"/>
      <c r="AZ92" s="34"/>
      <c r="BA92" s="29"/>
      <c r="BB92" s="30"/>
      <c r="BC92" s="34"/>
      <c r="BD92" s="34"/>
      <c r="BE92" s="31"/>
      <c r="BF92" s="32"/>
      <c r="BG92" s="34"/>
      <c r="BH92" s="34"/>
      <c r="BI92" s="34"/>
      <c r="BJ92" s="34"/>
      <c r="BK92" s="29"/>
      <c r="BL92" s="30"/>
      <c r="BM92" s="34"/>
      <c r="BN92" s="34"/>
      <c r="BO92" s="29"/>
      <c r="BP92" s="30"/>
      <c r="BQ92" s="34"/>
      <c r="BR92" s="29"/>
      <c r="BS92" s="30"/>
      <c r="BT92" s="34"/>
      <c r="BU92" s="34"/>
      <c r="BV92" s="29"/>
      <c r="BW92" s="30"/>
      <c r="BX92" s="34"/>
      <c r="BY92" s="34"/>
      <c r="BZ92" s="34"/>
      <c r="CA92" s="34"/>
      <c r="CB92" s="34"/>
      <c r="CC92" s="34"/>
      <c r="CD92" s="34"/>
      <c r="CE92" s="29"/>
      <c r="CF92" s="30"/>
      <c r="CG92" s="34"/>
      <c r="CH92" s="34"/>
      <c r="CI92" s="34"/>
      <c r="CJ92" s="29"/>
      <c r="CK92" s="30"/>
      <c r="CL92" s="31"/>
      <c r="CM92" s="32"/>
    </row>
    <row r="93" spans="1:91" ht="15.75" customHeight="1" thickTop="1" thickBot="1">
      <c r="A93" s="2"/>
      <c r="B93" s="23"/>
      <c r="C93" s="104"/>
      <c r="D93" s="27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29"/>
      <c r="Q93" s="30"/>
      <c r="R93" s="34"/>
      <c r="S93" s="34"/>
      <c r="T93" s="34"/>
      <c r="U93" s="29"/>
      <c r="V93" s="30"/>
      <c r="W93" s="34"/>
      <c r="X93" s="34"/>
      <c r="Y93" s="34"/>
      <c r="Z93" s="34"/>
      <c r="AA93" s="34"/>
      <c r="AB93" s="34"/>
      <c r="AC93" s="34"/>
      <c r="AD93" s="34"/>
      <c r="AE93" s="34"/>
      <c r="AF93" s="31"/>
      <c r="AG93" s="32"/>
      <c r="AH93" s="34"/>
      <c r="AI93" s="34"/>
      <c r="AJ93" s="29"/>
      <c r="AK93" s="30"/>
      <c r="AL93" s="34"/>
      <c r="AM93" s="34"/>
      <c r="AN93" s="34"/>
      <c r="AO93" s="29"/>
      <c r="AP93" s="30"/>
      <c r="AQ93" s="34"/>
      <c r="AR93" s="34"/>
      <c r="AS93" s="29"/>
      <c r="AT93" s="30"/>
      <c r="AU93" s="34"/>
      <c r="AV93" s="34"/>
      <c r="AW93" s="34"/>
      <c r="AX93" s="34"/>
      <c r="AY93" s="34"/>
      <c r="AZ93" s="34"/>
      <c r="BA93" s="29"/>
      <c r="BB93" s="30"/>
      <c r="BC93" s="34"/>
      <c r="BD93" s="34"/>
      <c r="BE93" s="31"/>
      <c r="BF93" s="32"/>
      <c r="BG93" s="34"/>
      <c r="BH93" s="34"/>
      <c r="BI93" s="34"/>
      <c r="BJ93" s="34"/>
      <c r="BK93" s="29"/>
      <c r="BL93" s="30"/>
      <c r="BM93" s="34"/>
      <c r="BN93" s="34"/>
      <c r="BO93" s="29"/>
      <c r="BP93" s="30"/>
      <c r="BQ93" s="34"/>
      <c r="BR93" s="29"/>
      <c r="BS93" s="30"/>
      <c r="BT93" s="34"/>
      <c r="BU93" s="34"/>
      <c r="BV93" s="29"/>
      <c r="BW93" s="30"/>
      <c r="BX93" s="34"/>
      <c r="BY93" s="34"/>
      <c r="BZ93" s="34"/>
      <c r="CA93" s="34"/>
      <c r="CB93" s="34"/>
      <c r="CC93" s="34"/>
      <c r="CD93" s="34"/>
      <c r="CE93" s="29"/>
      <c r="CF93" s="30"/>
      <c r="CG93" s="34"/>
      <c r="CH93" s="34"/>
      <c r="CI93" s="34"/>
      <c r="CJ93" s="29"/>
      <c r="CK93" s="30"/>
      <c r="CL93" s="31"/>
      <c r="CM93" s="32"/>
    </row>
    <row r="94" spans="1:91" ht="15" customHeight="1" thickTop="1" thickBot="1">
      <c r="A94" s="2"/>
      <c r="B94" s="23"/>
      <c r="C94" s="104"/>
      <c r="D94" s="27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29"/>
      <c r="Q94" s="30"/>
      <c r="R94" s="34"/>
      <c r="S94" s="34"/>
      <c r="T94" s="34"/>
      <c r="U94" s="29"/>
      <c r="V94" s="30"/>
      <c r="W94" s="34"/>
      <c r="X94" s="34"/>
      <c r="Y94" s="34"/>
      <c r="Z94" s="34"/>
      <c r="AA94" s="34"/>
      <c r="AB94" s="34"/>
      <c r="AC94" s="34"/>
      <c r="AD94" s="34"/>
      <c r="AE94" s="34"/>
      <c r="AF94" s="31"/>
      <c r="AG94" s="32"/>
      <c r="AH94" s="34"/>
      <c r="AI94" s="34"/>
      <c r="AJ94" s="29"/>
      <c r="AK94" s="30"/>
      <c r="AL94" s="34"/>
      <c r="AM94" s="34"/>
      <c r="AN94" s="34"/>
      <c r="AO94" s="29"/>
      <c r="AP94" s="30"/>
      <c r="AQ94" s="34"/>
      <c r="AR94" s="34"/>
      <c r="AS94" s="29"/>
      <c r="AT94" s="30"/>
      <c r="AU94" s="34"/>
      <c r="AV94" s="34"/>
      <c r="AW94" s="34"/>
      <c r="AX94" s="34"/>
      <c r="AY94" s="34"/>
      <c r="AZ94" s="34"/>
      <c r="BA94" s="29"/>
      <c r="BB94" s="30"/>
      <c r="BC94" s="34"/>
      <c r="BD94" s="34"/>
      <c r="BE94" s="31"/>
      <c r="BF94" s="32"/>
      <c r="BG94" s="34"/>
      <c r="BH94" s="34"/>
      <c r="BI94" s="34"/>
      <c r="BJ94" s="34"/>
      <c r="BK94" s="29"/>
      <c r="BL94" s="30"/>
      <c r="BM94" s="34"/>
      <c r="BN94" s="34"/>
      <c r="BO94" s="29"/>
      <c r="BP94" s="30"/>
      <c r="BQ94" s="34"/>
      <c r="BR94" s="29"/>
      <c r="BS94" s="30"/>
      <c r="BT94" s="34"/>
      <c r="BU94" s="34"/>
      <c r="BV94" s="29"/>
      <c r="BW94" s="30"/>
      <c r="BX94" s="34"/>
      <c r="BY94" s="34"/>
      <c r="BZ94" s="34"/>
      <c r="CA94" s="34"/>
      <c r="CB94" s="34"/>
      <c r="CC94" s="34"/>
      <c r="CD94" s="34"/>
      <c r="CE94" s="29"/>
      <c r="CF94" s="30"/>
      <c r="CG94" s="34"/>
      <c r="CH94" s="34"/>
      <c r="CI94" s="34"/>
      <c r="CJ94" s="29"/>
      <c r="CK94" s="30"/>
      <c r="CL94" s="31"/>
      <c r="CM94" s="32"/>
    </row>
    <row r="95" spans="1:91" ht="15.75" customHeight="1" thickTop="1" thickBot="1">
      <c r="A95" s="2"/>
      <c r="B95" s="23"/>
      <c r="C95" s="104"/>
      <c r="D95" s="27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29"/>
      <c r="Q95" s="30"/>
      <c r="R95" s="34"/>
      <c r="S95" s="34"/>
      <c r="T95" s="34"/>
      <c r="U95" s="29"/>
      <c r="V95" s="30"/>
      <c r="W95" s="34"/>
      <c r="X95" s="34"/>
      <c r="Y95" s="34"/>
      <c r="Z95" s="34"/>
      <c r="AA95" s="34"/>
      <c r="AB95" s="34"/>
      <c r="AC95" s="34"/>
      <c r="AD95" s="34"/>
      <c r="AE95" s="34"/>
      <c r="AF95" s="31"/>
      <c r="AG95" s="32"/>
      <c r="AH95" s="34"/>
      <c r="AI95" s="34"/>
      <c r="AJ95" s="29"/>
      <c r="AK95" s="30"/>
      <c r="AL95" s="34"/>
      <c r="AM95" s="34"/>
      <c r="AN95" s="34"/>
      <c r="AO95" s="29"/>
      <c r="AP95" s="30"/>
      <c r="AQ95" s="34"/>
      <c r="AR95" s="34"/>
      <c r="AS95" s="29"/>
      <c r="AT95" s="30"/>
      <c r="AU95" s="34"/>
      <c r="AV95" s="34"/>
      <c r="AW95" s="34"/>
      <c r="AX95" s="34"/>
      <c r="AY95" s="34"/>
      <c r="AZ95" s="34"/>
      <c r="BA95" s="29"/>
      <c r="BB95" s="30"/>
      <c r="BC95" s="34"/>
      <c r="BD95" s="34"/>
      <c r="BE95" s="31"/>
      <c r="BF95" s="32"/>
      <c r="BG95" s="34"/>
      <c r="BH95" s="34"/>
      <c r="BI95" s="34"/>
      <c r="BJ95" s="34"/>
      <c r="BK95" s="29"/>
      <c r="BL95" s="30"/>
      <c r="BM95" s="34"/>
      <c r="BN95" s="34"/>
      <c r="BO95" s="29"/>
      <c r="BP95" s="30"/>
      <c r="BQ95" s="34"/>
      <c r="BR95" s="29"/>
      <c r="BS95" s="30"/>
      <c r="BT95" s="34"/>
      <c r="BU95" s="34"/>
      <c r="BV95" s="29"/>
      <c r="BW95" s="30"/>
      <c r="BX95" s="34"/>
      <c r="BY95" s="34"/>
      <c r="BZ95" s="34"/>
      <c r="CA95" s="34"/>
      <c r="CB95" s="34"/>
      <c r="CC95" s="34"/>
      <c r="CD95" s="34"/>
      <c r="CE95" s="29"/>
      <c r="CF95" s="30"/>
      <c r="CG95" s="34"/>
      <c r="CH95" s="34"/>
      <c r="CI95" s="34"/>
      <c r="CJ95" s="29"/>
      <c r="CK95" s="30"/>
      <c r="CL95" s="31"/>
      <c r="CM95" s="32"/>
    </row>
    <row r="96" spans="1:91" ht="16.5" thickTop="1" thickBot="1">
      <c r="A96" s="2"/>
      <c r="B96" s="23"/>
      <c r="C96" s="104"/>
      <c r="D96" s="27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29"/>
      <c r="Q96" s="30"/>
      <c r="R96" s="34"/>
      <c r="S96" s="34"/>
      <c r="T96" s="34"/>
      <c r="U96" s="29"/>
      <c r="V96" s="30"/>
      <c r="W96" s="34"/>
      <c r="X96" s="34"/>
      <c r="Y96" s="34"/>
      <c r="Z96" s="34"/>
      <c r="AA96" s="34"/>
      <c r="AB96" s="34"/>
      <c r="AC96" s="34"/>
      <c r="AD96" s="34"/>
      <c r="AE96" s="34"/>
      <c r="AF96" s="31"/>
      <c r="AG96" s="32"/>
      <c r="AH96" s="34"/>
      <c r="AI96" s="34"/>
      <c r="AJ96" s="29"/>
      <c r="AK96" s="30"/>
      <c r="AL96" s="34"/>
      <c r="AM96" s="34"/>
      <c r="AN96" s="34"/>
      <c r="AO96" s="29"/>
      <c r="AP96" s="30"/>
      <c r="AQ96" s="34"/>
      <c r="AR96" s="34"/>
      <c r="AS96" s="29"/>
      <c r="AT96" s="30"/>
      <c r="AU96" s="34"/>
      <c r="AV96" s="34"/>
      <c r="AW96" s="34"/>
      <c r="AX96" s="34"/>
      <c r="AY96" s="34"/>
      <c r="AZ96" s="34"/>
      <c r="BA96" s="29"/>
      <c r="BB96" s="30"/>
      <c r="BC96" s="34"/>
      <c r="BD96" s="34"/>
      <c r="BE96" s="31"/>
      <c r="BF96" s="32"/>
      <c r="BG96" s="34"/>
      <c r="BH96" s="34"/>
      <c r="BI96" s="34"/>
      <c r="BJ96" s="34"/>
      <c r="BK96" s="29"/>
      <c r="BL96" s="30"/>
      <c r="BM96" s="34"/>
      <c r="BN96" s="34"/>
      <c r="BO96" s="29"/>
      <c r="BP96" s="30"/>
      <c r="BQ96" s="34"/>
      <c r="BR96" s="29"/>
      <c r="BS96" s="30"/>
      <c r="BT96" s="34"/>
      <c r="BU96" s="34"/>
      <c r="BV96" s="29"/>
      <c r="BW96" s="30"/>
      <c r="BX96" s="34"/>
      <c r="BY96" s="34"/>
      <c r="BZ96" s="34"/>
      <c r="CA96" s="34"/>
      <c r="CB96" s="34"/>
      <c r="CC96" s="34"/>
      <c r="CD96" s="34"/>
      <c r="CE96" s="29"/>
      <c r="CF96" s="30"/>
      <c r="CG96" s="34"/>
      <c r="CH96" s="34"/>
      <c r="CI96" s="34"/>
      <c r="CJ96" s="29"/>
      <c r="CK96" s="30"/>
      <c r="CL96" s="31"/>
      <c r="CM96" s="32"/>
    </row>
    <row r="97" spans="1:172" ht="15.75" customHeight="1" thickTop="1" thickBot="1">
      <c r="A97" s="2"/>
      <c r="B97" s="23"/>
      <c r="C97" s="104"/>
      <c r="D97" s="27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29"/>
      <c r="Q97" s="30"/>
      <c r="R97" s="34"/>
      <c r="S97" s="34"/>
      <c r="T97" s="34"/>
      <c r="U97" s="29"/>
      <c r="V97" s="30"/>
      <c r="W97" s="34"/>
      <c r="X97" s="34"/>
      <c r="Y97" s="34"/>
      <c r="Z97" s="34"/>
      <c r="AA97" s="34"/>
      <c r="AB97" s="34"/>
      <c r="AC97" s="34"/>
      <c r="AD97" s="34"/>
      <c r="AE97" s="34"/>
      <c r="AF97" s="31"/>
      <c r="AG97" s="32"/>
      <c r="AH97" s="34"/>
      <c r="AI97" s="34"/>
      <c r="AJ97" s="29"/>
      <c r="AK97" s="30"/>
      <c r="AL97" s="34"/>
      <c r="AM97" s="34"/>
      <c r="AN97" s="34"/>
      <c r="AO97" s="29"/>
      <c r="AP97" s="30"/>
      <c r="AQ97" s="34"/>
      <c r="AR97" s="34"/>
      <c r="AS97" s="29"/>
      <c r="AT97" s="30"/>
      <c r="AU97" s="34"/>
      <c r="AV97" s="34"/>
      <c r="AW97" s="34"/>
      <c r="AX97" s="34"/>
      <c r="AY97" s="34"/>
      <c r="AZ97" s="34"/>
      <c r="BA97" s="29"/>
      <c r="BB97" s="30"/>
      <c r="BC97" s="34"/>
      <c r="BD97" s="34"/>
      <c r="BE97" s="31"/>
      <c r="BF97" s="32"/>
      <c r="BG97" s="34"/>
      <c r="BH97" s="34"/>
      <c r="BI97" s="34"/>
      <c r="BJ97" s="34"/>
      <c r="BK97" s="29"/>
      <c r="BL97" s="30"/>
      <c r="BM97" s="34"/>
      <c r="BN97" s="34"/>
      <c r="BO97" s="29"/>
      <c r="BP97" s="30"/>
      <c r="BQ97" s="34"/>
      <c r="BR97" s="29"/>
      <c r="BS97" s="30"/>
      <c r="BT97" s="34"/>
      <c r="BU97" s="34"/>
      <c r="BV97" s="29"/>
      <c r="BW97" s="30"/>
      <c r="BX97" s="34"/>
      <c r="BY97" s="34"/>
      <c r="BZ97" s="34"/>
      <c r="CA97" s="34"/>
      <c r="CB97" s="34"/>
      <c r="CC97" s="34"/>
      <c r="CD97" s="34"/>
      <c r="CE97" s="29"/>
      <c r="CF97" s="30"/>
      <c r="CG97" s="34"/>
      <c r="CH97" s="34"/>
      <c r="CI97" s="34"/>
      <c r="CJ97" s="29"/>
      <c r="CK97" s="30"/>
      <c r="CL97" s="31"/>
      <c r="CM97" s="32"/>
    </row>
    <row r="98" spans="1:172" ht="16.5" thickTop="1" thickBot="1">
      <c r="A98" s="7"/>
      <c r="B98" s="22"/>
      <c r="C98" s="104"/>
      <c r="D98" s="27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29"/>
      <c r="Q98" s="30"/>
      <c r="R98" s="34"/>
      <c r="S98" s="34"/>
      <c r="T98" s="34"/>
      <c r="U98" s="29"/>
      <c r="V98" s="30"/>
      <c r="W98" s="34"/>
      <c r="X98" s="34"/>
      <c r="Y98" s="34"/>
      <c r="Z98" s="34"/>
      <c r="AA98" s="34"/>
      <c r="AB98" s="34"/>
      <c r="AC98" s="34"/>
      <c r="AD98" s="34"/>
      <c r="AE98" s="34"/>
      <c r="AF98" s="31"/>
      <c r="AG98" s="32"/>
      <c r="AH98" s="34"/>
      <c r="AI98" s="34"/>
      <c r="AJ98" s="29"/>
      <c r="AK98" s="30"/>
      <c r="AL98" s="34"/>
      <c r="AM98" s="34"/>
      <c r="AN98" s="34"/>
      <c r="AO98" s="29"/>
      <c r="AP98" s="30"/>
      <c r="AQ98" s="34"/>
      <c r="AR98" s="34"/>
      <c r="AS98" s="29"/>
      <c r="AT98" s="30"/>
      <c r="AU98" s="34"/>
      <c r="AV98" s="34"/>
      <c r="AW98" s="34"/>
      <c r="AX98" s="34"/>
      <c r="AY98" s="34"/>
      <c r="AZ98" s="34"/>
      <c r="BA98" s="29"/>
      <c r="BB98" s="30"/>
      <c r="BC98" s="34"/>
      <c r="BD98" s="34"/>
      <c r="BE98" s="31"/>
      <c r="BF98" s="32"/>
      <c r="BG98" s="34"/>
      <c r="BH98" s="34"/>
      <c r="BI98" s="34"/>
      <c r="BJ98" s="34"/>
      <c r="BK98" s="29"/>
      <c r="BL98" s="30"/>
      <c r="BM98" s="34"/>
      <c r="BN98" s="34"/>
      <c r="BO98" s="29"/>
      <c r="BP98" s="30"/>
      <c r="BQ98" s="34"/>
      <c r="BR98" s="29"/>
      <c r="BS98" s="30"/>
      <c r="BT98" s="34"/>
      <c r="BU98" s="34"/>
      <c r="BV98" s="29"/>
      <c r="BW98" s="30"/>
      <c r="BX98" s="34"/>
      <c r="BY98" s="34"/>
      <c r="BZ98" s="34"/>
      <c r="CA98" s="34"/>
      <c r="CB98" s="34"/>
      <c r="CC98" s="34"/>
      <c r="CD98" s="34"/>
      <c r="CE98" s="29"/>
      <c r="CF98" s="30"/>
      <c r="CG98" s="34"/>
      <c r="CH98" s="34"/>
      <c r="CI98" s="34"/>
      <c r="CJ98" s="29"/>
      <c r="CK98" s="30"/>
      <c r="CL98" s="31"/>
      <c r="CM98" s="32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</row>
    <row r="99" spans="1:172" ht="17.25" customHeight="1" thickTop="1" thickBot="1">
      <c r="A99" s="2"/>
      <c r="B99" s="23"/>
      <c r="C99" s="104"/>
      <c r="D99" s="27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29"/>
      <c r="Q99" s="30"/>
      <c r="R99" s="34"/>
      <c r="S99" s="34"/>
      <c r="T99" s="34"/>
      <c r="U99" s="29"/>
      <c r="V99" s="30"/>
      <c r="W99" s="34"/>
      <c r="X99" s="34"/>
      <c r="Y99" s="34"/>
      <c r="Z99" s="34"/>
      <c r="AA99" s="34"/>
      <c r="AB99" s="34"/>
      <c r="AC99" s="34"/>
      <c r="AD99" s="34"/>
      <c r="AE99" s="34"/>
      <c r="AF99" s="31"/>
      <c r="AG99" s="32"/>
      <c r="AH99" s="34"/>
      <c r="AI99" s="34"/>
      <c r="AJ99" s="29"/>
      <c r="AK99" s="30"/>
      <c r="AL99" s="34"/>
      <c r="AM99" s="34"/>
      <c r="AN99" s="34"/>
      <c r="AO99" s="29"/>
      <c r="AP99" s="30"/>
      <c r="AQ99" s="34"/>
      <c r="AR99" s="34"/>
      <c r="AS99" s="29"/>
      <c r="AT99" s="30"/>
      <c r="AU99" s="34"/>
      <c r="AV99" s="34"/>
      <c r="AW99" s="34"/>
      <c r="AX99" s="34"/>
      <c r="AY99" s="34"/>
      <c r="AZ99" s="34"/>
      <c r="BA99" s="29"/>
      <c r="BB99" s="30"/>
      <c r="BC99" s="34"/>
      <c r="BD99" s="34"/>
      <c r="BE99" s="31"/>
      <c r="BF99" s="32"/>
      <c r="BG99" s="34"/>
      <c r="BH99" s="34"/>
      <c r="BI99" s="34"/>
      <c r="BJ99" s="34"/>
      <c r="BK99" s="29"/>
      <c r="BL99" s="30"/>
      <c r="BM99" s="34"/>
      <c r="BN99" s="34"/>
      <c r="BO99" s="29"/>
      <c r="BP99" s="30"/>
      <c r="BQ99" s="34"/>
      <c r="BR99" s="29"/>
      <c r="BS99" s="30"/>
      <c r="BT99" s="34"/>
      <c r="BU99" s="34"/>
      <c r="BV99" s="29"/>
      <c r="BW99" s="30"/>
      <c r="BX99" s="34"/>
      <c r="BY99" s="34"/>
      <c r="BZ99" s="34"/>
      <c r="CA99" s="34"/>
      <c r="CB99" s="34"/>
      <c r="CC99" s="34"/>
      <c r="CD99" s="34"/>
      <c r="CE99" s="29"/>
      <c r="CF99" s="30"/>
      <c r="CG99" s="34"/>
      <c r="CH99" s="34"/>
      <c r="CI99" s="34"/>
      <c r="CJ99" s="29"/>
      <c r="CK99" s="30"/>
      <c r="CL99" s="31"/>
      <c r="CM99" s="32"/>
    </row>
    <row r="100" spans="1:172" ht="16.5" customHeight="1" thickTop="1" thickBot="1">
      <c r="A100" s="2"/>
      <c r="B100" s="23"/>
      <c r="C100" s="104"/>
      <c r="D100" s="27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29"/>
      <c r="Q100" s="30"/>
      <c r="R100" s="34"/>
      <c r="S100" s="34"/>
      <c r="T100" s="34"/>
      <c r="U100" s="29"/>
      <c r="V100" s="30"/>
      <c r="W100" s="34"/>
      <c r="X100" s="34"/>
      <c r="Y100" s="34"/>
      <c r="Z100" s="34"/>
      <c r="AA100" s="34"/>
      <c r="AB100" s="34"/>
      <c r="AC100" s="34"/>
      <c r="AD100" s="34"/>
      <c r="AE100" s="34"/>
      <c r="AF100" s="31"/>
      <c r="AG100" s="32"/>
      <c r="AH100" s="34"/>
      <c r="AI100" s="34"/>
      <c r="AJ100" s="29"/>
      <c r="AK100" s="30"/>
      <c r="AL100" s="34"/>
      <c r="AM100" s="34"/>
      <c r="AN100" s="34"/>
      <c r="AO100" s="29"/>
      <c r="AP100" s="30"/>
      <c r="AQ100" s="34"/>
      <c r="AR100" s="34"/>
      <c r="AS100" s="29"/>
      <c r="AT100" s="30"/>
      <c r="AU100" s="34"/>
      <c r="AV100" s="34"/>
      <c r="AW100" s="34"/>
      <c r="AX100" s="34"/>
      <c r="AY100" s="34"/>
      <c r="AZ100" s="34"/>
      <c r="BA100" s="29"/>
      <c r="BB100" s="30"/>
      <c r="BC100" s="34"/>
      <c r="BD100" s="34"/>
      <c r="BE100" s="31"/>
      <c r="BF100" s="32"/>
      <c r="BG100" s="34"/>
      <c r="BH100" s="34"/>
      <c r="BI100" s="34"/>
      <c r="BJ100" s="34"/>
      <c r="BK100" s="29"/>
      <c r="BL100" s="30"/>
      <c r="BM100" s="34"/>
      <c r="BN100" s="34"/>
      <c r="BO100" s="29"/>
      <c r="BP100" s="30"/>
      <c r="BQ100" s="34"/>
      <c r="BR100" s="29"/>
      <c r="BS100" s="30"/>
      <c r="BT100" s="34"/>
      <c r="BU100" s="34"/>
      <c r="BV100" s="29"/>
      <c r="BW100" s="30"/>
      <c r="BX100" s="34"/>
      <c r="BY100" s="34"/>
      <c r="BZ100" s="34"/>
      <c r="CA100" s="34"/>
      <c r="CB100" s="34"/>
      <c r="CC100" s="34"/>
      <c r="CD100" s="34"/>
      <c r="CE100" s="29"/>
      <c r="CF100" s="30"/>
      <c r="CG100" s="34"/>
      <c r="CH100" s="34"/>
      <c r="CI100" s="34"/>
      <c r="CJ100" s="29"/>
      <c r="CK100" s="30"/>
      <c r="CL100" s="31"/>
      <c r="CM100" s="32"/>
    </row>
    <row r="101" spans="1:172" ht="16.5" customHeight="1" thickTop="1" thickBot="1">
      <c r="A101" s="2"/>
      <c r="B101" s="23"/>
      <c r="C101" s="104"/>
      <c r="D101" s="27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29"/>
      <c r="Q101" s="30"/>
      <c r="R101" s="34"/>
      <c r="S101" s="34"/>
      <c r="T101" s="34"/>
      <c r="U101" s="29"/>
      <c r="V101" s="30"/>
      <c r="W101" s="34"/>
      <c r="X101" s="34"/>
      <c r="Y101" s="34"/>
      <c r="Z101" s="34"/>
      <c r="AA101" s="34"/>
      <c r="AB101" s="34"/>
      <c r="AC101" s="34"/>
      <c r="AD101" s="34"/>
      <c r="AE101" s="34"/>
      <c r="AF101" s="31"/>
      <c r="AG101" s="32"/>
      <c r="AH101" s="34"/>
      <c r="AI101" s="34"/>
      <c r="AJ101" s="29"/>
      <c r="AK101" s="30"/>
      <c r="AL101" s="34"/>
      <c r="AM101" s="34"/>
      <c r="AN101" s="34"/>
      <c r="AO101" s="29"/>
      <c r="AP101" s="30"/>
      <c r="AQ101" s="34"/>
      <c r="AR101" s="34"/>
      <c r="AS101" s="29"/>
      <c r="AT101" s="30"/>
      <c r="AU101" s="34"/>
      <c r="AV101" s="34"/>
      <c r="AW101" s="34"/>
      <c r="AX101" s="34"/>
      <c r="AY101" s="34"/>
      <c r="AZ101" s="34"/>
      <c r="BA101" s="29"/>
      <c r="BB101" s="30"/>
      <c r="BC101" s="34"/>
      <c r="BD101" s="34"/>
      <c r="BE101" s="31"/>
      <c r="BF101" s="32"/>
      <c r="BG101" s="34"/>
      <c r="BH101" s="34"/>
      <c r="BI101" s="34"/>
      <c r="BJ101" s="34"/>
      <c r="BK101" s="29"/>
      <c r="BL101" s="30"/>
      <c r="BM101" s="34"/>
      <c r="BN101" s="34"/>
      <c r="BO101" s="29"/>
      <c r="BP101" s="30"/>
      <c r="BQ101" s="34"/>
      <c r="BR101" s="29"/>
      <c r="BS101" s="30"/>
      <c r="BT101" s="34"/>
      <c r="BU101" s="34"/>
      <c r="BV101" s="29"/>
      <c r="BW101" s="30"/>
      <c r="BX101" s="34"/>
      <c r="BY101" s="34"/>
      <c r="BZ101" s="34"/>
      <c r="CA101" s="34"/>
      <c r="CB101" s="34"/>
      <c r="CC101" s="34"/>
      <c r="CD101" s="34"/>
      <c r="CE101" s="29"/>
      <c r="CF101" s="30"/>
      <c r="CG101" s="34"/>
      <c r="CH101" s="34"/>
      <c r="CI101" s="34"/>
      <c r="CJ101" s="29"/>
      <c r="CK101" s="30"/>
      <c r="CL101" s="31"/>
      <c r="CM101" s="32"/>
    </row>
    <row r="102" spans="1:172" ht="15" customHeight="1" thickTop="1" thickBot="1">
      <c r="A102" s="2"/>
      <c r="B102" s="23"/>
      <c r="C102" s="104"/>
      <c r="D102" s="27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29"/>
      <c r="Q102" s="30"/>
      <c r="R102" s="34"/>
      <c r="S102" s="34"/>
      <c r="T102" s="34"/>
      <c r="U102" s="29"/>
      <c r="V102" s="30"/>
      <c r="W102" s="34"/>
      <c r="X102" s="34"/>
      <c r="Y102" s="34"/>
      <c r="Z102" s="34"/>
      <c r="AA102" s="34"/>
      <c r="AB102" s="34"/>
      <c r="AC102" s="34"/>
      <c r="AD102" s="34"/>
      <c r="AE102" s="34"/>
      <c r="AF102" s="31"/>
      <c r="AG102" s="32"/>
      <c r="AH102" s="34"/>
      <c r="AI102" s="34"/>
      <c r="AJ102" s="29"/>
      <c r="AK102" s="30"/>
      <c r="AL102" s="34"/>
      <c r="AM102" s="34"/>
      <c r="AN102" s="34"/>
      <c r="AO102" s="29"/>
      <c r="AP102" s="30"/>
      <c r="AQ102" s="34"/>
      <c r="AR102" s="34"/>
      <c r="AS102" s="29"/>
      <c r="AT102" s="30"/>
      <c r="AU102" s="34"/>
      <c r="AV102" s="34"/>
      <c r="AW102" s="34"/>
      <c r="AX102" s="34"/>
      <c r="AY102" s="34"/>
      <c r="AZ102" s="34"/>
      <c r="BA102" s="29"/>
      <c r="BB102" s="30"/>
      <c r="BC102" s="34"/>
      <c r="BD102" s="34"/>
      <c r="BE102" s="31"/>
      <c r="BF102" s="32"/>
      <c r="BG102" s="34"/>
      <c r="BH102" s="34"/>
      <c r="BI102" s="34"/>
      <c r="BJ102" s="34"/>
      <c r="BK102" s="29"/>
      <c r="BL102" s="30"/>
      <c r="BM102" s="34"/>
      <c r="BN102" s="34"/>
      <c r="BO102" s="29"/>
      <c r="BP102" s="30"/>
      <c r="BQ102" s="34"/>
      <c r="BR102" s="29"/>
      <c r="BS102" s="30"/>
      <c r="BT102" s="34"/>
      <c r="BU102" s="34"/>
      <c r="BV102" s="29"/>
      <c r="BW102" s="30"/>
      <c r="BX102" s="34"/>
      <c r="BY102" s="34"/>
      <c r="BZ102" s="34"/>
      <c r="CA102" s="34"/>
      <c r="CB102" s="34"/>
      <c r="CC102" s="34"/>
      <c r="CD102" s="34"/>
      <c r="CE102" s="29"/>
      <c r="CF102" s="30"/>
      <c r="CG102" s="34"/>
      <c r="CH102" s="34"/>
      <c r="CI102" s="34"/>
      <c r="CJ102" s="29"/>
      <c r="CK102" s="30"/>
      <c r="CL102" s="31"/>
      <c r="CM102" s="32"/>
    </row>
    <row r="103" spans="1:172" ht="18" customHeight="1" thickTop="1" thickBot="1">
      <c r="A103" s="2"/>
      <c r="B103" s="23"/>
      <c r="C103" s="104"/>
      <c r="D103" s="27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29"/>
      <c r="Q103" s="30"/>
      <c r="R103" s="34"/>
      <c r="S103" s="34"/>
      <c r="T103" s="34"/>
      <c r="U103" s="29"/>
      <c r="V103" s="30"/>
      <c r="W103" s="34"/>
      <c r="X103" s="34"/>
      <c r="Y103" s="34"/>
      <c r="Z103" s="34"/>
      <c r="AA103" s="34"/>
      <c r="AB103" s="34"/>
      <c r="AC103" s="34"/>
      <c r="AD103" s="34"/>
      <c r="AE103" s="34"/>
      <c r="AF103" s="31"/>
      <c r="AG103" s="32"/>
      <c r="AH103" s="34"/>
      <c r="AI103" s="34"/>
      <c r="AJ103" s="29"/>
      <c r="AK103" s="30"/>
      <c r="AL103" s="34"/>
      <c r="AM103" s="34"/>
      <c r="AN103" s="34"/>
      <c r="AO103" s="29"/>
      <c r="AP103" s="30"/>
      <c r="AQ103" s="34"/>
      <c r="AR103" s="34"/>
      <c r="AS103" s="29"/>
      <c r="AT103" s="30"/>
      <c r="AU103" s="34"/>
      <c r="AV103" s="34"/>
      <c r="AW103" s="34"/>
      <c r="AX103" s="34"/>
      <c r="AY103" s="34"/>
      <c r="AZ103" s="34"/>
      <c r="BA103" s="29"/>
      <c r="BB103" s="30"/>
      <c r="BC103" s="34"/>
      <c r="BD103" s="34"/>
      <c r="BE103" s="31"/>
      <c r="BF103" s="32"/>
      <c r="BG103" s="34"/>
      <c r="BH103" s="34"/>
      <c r="BI103" s="34"/>
      <c r="BJ103" s="34"/>
      <c r="BK103" s="29"/>
      <c r="BL103" s="30"/>
      <c r="BM103" s="34"/>
      <c r="BN103" s="34"/>
      <c r="BO103" s="29"/>
      <c r="BP103" s="30"/>
      <c r="BQ103" s="34"/>
      <c r="BR103" s="29"/>
      <c r="BS103" s="30"/>
      <c r="BT103" s="34"/>
      <c r="BU103" s="34"/>
      <c r="BV103" s="29"/>
      <c r="BW103" s="30"/>
      <c r="BX103" s="34"/>
      <c r="BY103" s="34"/>
      <c r="BZ103" s="34"/>
      <c r="CA103" s="34"/>
      <c r="CB103" s="34"/>
      <c r="CC103" s="34"/>
      <c r="CD103" s="34"/>
      <c r="CE103" s="29"/>
      <c r="CF103" s="30"/>
      <c r="CG103" s="34"/>
      <c r="CH103" s="34"/>
      <c r="CI103" s="34"/>
      <c r="CJ103" s="29"/>
      <c r="CK103" s="30"/>
      <c r="CL103" s="31"/>
      <c r="CM103" s="32"/>
    </row>
    <row r="104" spans="1:172" ht="19.5" customHeight="1" thickTop="1" thickBot="1">
      <c r="A104" s="2"/>
      <c r="B104" s="23"/>
      <c r="C104" s="104"/>
      <c r="D104" s="27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29"/>
      <c r="Q104" s="30"/>
      <c r="R104" s="34"/>
      <c r="S104" s="34"/>
      <c r="T104" s="34"/>
      <c r="U104" s="29"/>
      <c r="V104" s="30"/>
      <c r="W104" s="34"/>
      <c r="X104" s="34"/>
      <c r="Y104" s="34"/>
      <c r="Z104" s="34"/>
      <c r="AA104" s="34"/>
      <c r="AB104" s="34"/>
      <c r="AC104" s="34"/>
      <c r="AD104" s="34"/>
      <c r="AE104" s="34"/>
      <c r="AF104" s="31"/>
      <c r="AG104" s="32"/>
      <c r="AH104" s="34"/>
      <c r="AI104" s="34"/>
      <c r="AJ104" s="29"/>
      <c r="AK104" s="30"/>
      <c r="AL104" s="34"/>
      <c r="AM104" s="34"/>
      <c r="AN104" s="34"/>
      <c r="AO104" s="29"/>
      <c r="AP104" s="30"/>
      <c r="AQ104" s="34"/>
      <c r="AR104" s="34"/>
      <c r="AS104" s="29"/>
      <c r="AT104" s="30"/>
      <c r="AU104" s="34"/>
      <c r="AV104" s="34"/>
      <c r="AW104" s="34"/>
      <c r="AX104" s="34"/>
      <c r="AY104" s="34"/>
      <c r="AZ104" s="34"/>
      <c r="BA104" s="29"/>
      <c r="BB104" s="30"/>
      <c r="BC104" s="34"/>
      <c r="BD104" s="34"/>
      <c r="BE104" s="31"/>
      <c r="BF104" s="32"/>
      <c r="BG104" s="34"/>
      <c r="BH104" s="34"/>
      <c r="BI104" s="34"/>
      <c r="BJ104" s="34"/>
      <c r="BK104" s="29"/>
      <c r="BL104" s="30"/>
      <c r="BM104" s="34"/>
      <c r="BN104" s="34"/>
      <c r="BO104" s="29"/>
      <c r="BP104" s="30"/>
      <c r="BQ104" s="34"/>
      <c r="BR104" s="29"/>
      <c r="BS104" s="30"/>
      <c r="BT104" s="34"/>
      <c r="BU104" s="34"/>
      <c r="BV104" s="29"/>
      <c r="BW104" s="30"/>
      <c r="BX104" s="34"/>
      <c r="BY104" s="34"/>
      <c r="BZ104" s="34"/>
      <c r="CA104" s="34"/>
      <c r="CB104" s="34"/>
      <c r="CC104" s="34"/>
      <c r="CD104" s="34"/>
      <c r="CE104" s="29"/>
      <c r="CF104" s="30"/>
      <c r="CG104" s="34"/>
      <c r="CH104" s="34"/>
      <c r="CI104" s="34"/>
      <c r="CJ104" s="29"/>
      <c r="CK104" s="30"/>
      <c r="CL104" s="31"/>
      <c r="CM104" s="32"/>
    </row>
    <row r="105" spans="1:172" ht="15" customHeight="1" thickTop="1" thickBot="1">
      <c r="A105" s="2"/>
      <c r="B105" s="23"/>
      <c r="C105" s="104"/>
      <c r="D105" s="27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29"/>
      <c r="Q105" s="30"/>
      <c r="R105" s="34"/>
      <c r="S105" s="34"/>
      <c r="T105" s="34"/>
      <c r="U105" s="29"/>
      <c r="V105" s="30"/>
      <c r="W105" s="34"/>
      <c r="X105" s="34"/>
      <c r="Y105" s="34"/>
      <c r="Z105" s="34"/>
      <c r="AA105" s="34"/>
      <c r="AB105" s="34"/>
      <c r="AC105" s="34"/>
      <c r="AD105" s="34"/>
      <c r="AE105" s="34"/>
      <c r="AF105" s="31"/>
      <c r="AG105" s="32"/>
      <c r="AH105" s="34"/>
      <c r="AI105" s="34"/>
      <c r="AJ105" s="29"/>
      <c r="AK105" s="30"/>
      <c r="AL105" s="34"/>
      <c r="AM105" s="34"/>
      <c r="AN105" s="34"/>
      <c r="AO105" s="29"/>
      <c r="AP105" s="30"/>
      <c r="AQ105" s="34"/>
      <c r="AR105" s="34"/>
      <c r="AS105" s="29"/>
      <c r="AT105" s="30"/>
      <c r="AU105" s="34"/>
      <c r="AV105" s="34"/>
      <c r="AW105" s="34"/>
      <c r="AX105" s="34"/>
      <c r="AY105" s="34"/>
      <c r="AZ105" s="34"/>
      <c r="BA105" s="29"/>
      <c r="BB105" s="30"/>
      <c r="BC105" s="34"/>
      <c r="BD105" s="34"/>
      <c r="BE105" s="31"/>
      <c r="BF105" s="32"/>
      <c r="BG105" s="34"/>
      <c r="BH105" s="34"/>
      <c r="BI105" s="34"/>
      <c r="BJ105" s="34"/>
      <c r="BK105" s="11"/>
      <c r="BL105" s="30"/>
      <c r="BM105" s="34"/>
      <c r="BN105" s="34"/>
      <c r="BO105" s="29"/>
      <c r="BP105" s="30"/>
      <c r="BQ105" s="34"/>
      <c r="BR105" s="29"/>
      <c r="BS105" s="30"/>
      <c r="BT105" s="34"/>
      <c r="BU105" s="34"/>
      <c r="BV105" s="29"/>
      <c r="BW105" s="30"/>
      <c r="BX105" s="34"/>
      <c r="BY105" s="34"/>
      <c r="BZ105" s="34"/>
      <c r="CA105" s="34"/>
      <c r="CB105" s="34"/>
      <c r="CC105" s="34"/>
      <c r="CD105" s="34"/>
      <c r="CE105" s="29"/>
      <c r="CF105" s="30"/>
      <c r="CG105" s="34"/>
      <c r="CH105" s="34"/>
      <c r="CI105" s="34"/>
      <c r="CJ105" s="29"/>
      <c r="CK105" s="30"/>
      <c r="CL105" s="31"/>
      <c r="CM105" s="32"/>
    </row>
    <row r="106" spans="1:172" s="3" customFormat="1" ht="19.5" customHeight="1" thickTop="1" thickBot="1">
      <c r="B106" s="93"/>
      <c r="C106" s="104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1"/>
      <c r="Q106" s="12"/>
      <c r="R106" s="10"/>
      <c r="S106" s="10"/>
      <c r="T106" s="10"/>
      <c r="U106" s="11"/>
      <c r="V106" s="12"/>
      <c r="W106" s="10"/>
      <c r="X106" s="10"/>
      <c r="Y106" s="10"/>
      <c r="Z106" s="10"/>
      <c r="AA106" s="10"/>
      <c r="AB106" s="10"/>
      <c r="AC106" s="10"/>
      <c r="AD106" s="10"/>
      <c r="AE106" s="10"/>
      <c r="AF106" s="4"/>
      <c r="AH106" s="5"/>
      <c r="AJ106" s="8"/>
      <c r="AK106" s="9"/>
      <c r="AO106" s="8"/>
      <c r="AP106" s="9"/>
      <c r="AS106" s="8"/>
      <c r="AT106" s="9"/>
      <c r="BA106" s="8"/>
      <c r="BB106" s="9"/>
      <c r="BE106" s="8"/>
      <c r="BF106" s="9"/>
      <c r="BG106" s="13"/>
      <c r="BH106" s="10"/>
      <c r="BI106" s="10"/>
      <c r="BJ106" s="10"/>
      <c r="BK106" s="11"/>
      <c r="BL106" s="12"/>
      <c r="BM106" s="10"/>
      <c r="BN106" s="10"/>
      <c r="BO106" s="11"/>
      <c r="BP106" s="12"/>
      <c r="BQ106" s="10"/>
      <c r="BR106" s="11"/>
      <c r="BS106" s="12"/>
      <c r="BT106" s="10"/>
      <c r="BU106" s="10"/>
      <c r="BV106" s="11"/>
      <c r="BW106" s="12"/>
      <c r="BX106" s="10"/>
      <c r="BY106" s="10"/>
      <c r="BZ106" s="10"/>
      <c r="CA106" s="10"/>
      <c r="CB106" s="10"/>
      <c r="CC106" s="10"/>
      <c r="CD106" s="10"/>
      <c r="CE106" s="11"/>
      <c r="CF106" s="12"/>
      <c r="CG106" s="10"/>
      <c r="CH106" s="10"/>
      <c r="CI106" s="10"/>
      <c r="CJ106" s="11"/>
      <c r="CK106" s="12"/>
      <c r="CL106" s="9"/>
      <c r="CM106" s="9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</row>
    <row r="107" spans="1:172" s="3" customFormat="1" ht="16.5" thickTop="1" thickBot="1">
      <c r="B107" s="93"/>
      <c r="C107" s="104"/>
      <c r="P107" s="8"/>
      <c r="Q107" s="9"/>
      <c r="U107" s="8"/>
      <c r="V107" s="9"/>
      <c r="AF107" s="4"/>
      <c r="AJ107" s="8"/>
      <c r="AK107" s="9"/>
      <c r="AO107" s="8"/>
      <c r="AP107" s="9"/>
      <c r="AS107" s="8"/>
      <c r="AT107" s="9"/>
      <c r="BA107" s="8"/>
      <c r="BB107" s="9"/>
      <c r="BE107" s="8"/>
      <c r="BF107" s="9"/>
      <c r="BG107" s="13"/>
      <c r="BH107" s="10"/>
      <c r="BI107" s="10"/>
      <c r="BJ107" s="10"/>
      <c r="BK107" s="11"/>
      <c r="BL107" s="12"/>
      <c r="BM107" s="10"/>
      <c r="BN107" s="10"/>
      <c r="BO107" s="11"/>
      <c r="BP107" s="12"/>
      <c r="BQ107" s="10"/>
      <c r="BR107" s="11"/>
      <c r="BS107" s="12"/>
      <c r="BT107" s="10"/>
      <c r="BU107" s="10"/>
      <c r="BV107" s="11"/>
      <c r="BW107" s="12"/>
      <c r="BX107" s="10"/>
      <c r="BY107" s="10"/>
      <c r="BZ107" s="10"/>
      <c r="CA107" s="10"/>
      <c r="CB107" s="10"/>
      <c r="CC107" s="10"/>
      <c r="CD107" s="10"/>
      <c r="CE107" s="11"/>
      <c r="CF107" s="12"/>
      <c r="CG107" s="10"/>
      <c r="CH107" s="10"/>
      <c r="CI107" s="10"/>
      <c r="CJ107" s="11"/>
      <c r="CK107" s="12"/>
      <c r="CL107" s="9"/>
      <c r="CM107" s="9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</row>
    <row r="108" spans="1:172" s="3" customFormat="1" ht="16.5" thickTop="1" thickBot="1">
      <c r="B108" s="93"/>
      <c r="C108" s="104"/>
      <c r="P108" s="8"/>
      <c r="Q108" s="9"/>
      <c r="U108" s="8"/>
      <c r="V108" s="9"/>
      <c r="AF108" s="4"/>
      <c r="AJ108" s="8"/>
      <c r="AK108" s="9"/>
      <c r="AO108" s="8"/>
      <c r="AP108" s="9"/>
      <c r="AS108" s="8"/>
      <c r="AT108" s="9"/>
      <c r="BA108" s="8"/>
      <c r="BB108" s="9"/>
      <c r="BE108" s="8"/>
      <c r="BF108" s="9"/>
      <c r="BG108" s="13"/>
      <c r="BH108" s="10"/>
      <c r="BI108" s="10"/>
      <c r="BJ108" s="10"/>
      <c r="BK108" s="11"/>
      <c r="BL108" s="12"/>
      <c r="BM108" s="10"/>
      <c r="BN108" s="10"/>
      <c r="BO108" s="11"/>
      <c r="BP108" s="12"/>
      <c r="BQ108" s="10"/>
      <c r="BR108" s="11"/>
      <c r="BS108" s="12"/>
      <c r="BT108" s="10"/>
      <c r="BU108" s="10"/>
      <c r="BV108" s="11"/>
      <c r="BW108" s="12"/>
      <c r="BX108" s="10"/>
      <c r="BY108" s="10"/>
      <c r="BZ108" s="10"/>
      <c r="CA108" s="10"/>
      <c r="CB108" s="10"/>
      <c r="CC108" s="10"/>
      <c r="CD108" s="10"/>
      <c r="CE108" s="11"/>
      <c r="CF108" s="12"/>
      <c r="CG108" s="10"/>
      <c r="CH108" s="10"/>
      <c r="CI108" s="10"/>
      <c r="CJ108" s="11"/>
      <c r="CK108" s="12"/>
      <c r="CL108" s="9"/>
      <c r="CM108" s="9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</row>
    <row r="109" spans="1:172" s="3" customFormat="1" ht="16.5" thickTop="1" thickBot="1">
      <c r="B109" s="93"/>
      <c r="C109" s="104"/>
      <c r="P109" s="8"/>
      <c r="Q109" s="9"/>
      <c r="U109" s="8"/>
      <c r="V109" s="9"/>
      <c r="AF109" s="4"/>
      <c r="AJ109" s="8"/>
      <c r="AK109" s="9"/>
      <c r="AO109" s="8"/>
      <c r="AP109" s="9"/>
      <c r="AS109" s="8"/>
      <c r="AT109" s="9"/>
      <c r="BA109" s="8"/>
      <c r="BB109" s="9"/>
      <c r="BE109" s="8"/>
      <c r="BF109" s="9"/>
      <c r="BG109" s="13"/>
      <c r="BH109" s="10"/>
      <c r="BI109" s="10"/>
      <c r="BJ109" s="10"/>
      <c r="BK109" s="11"/>
      <c r="BL109" s="12"/>
      <c r="BM109" s="10"/>
      <c r="BN109" s="10"/>
      <c r="BO109" s="11"/>
      <c r="BP109" s="12"/>
      <c r="BQ109" s="10"/>
      <c r="BR109" s="11"/>
      <c r="BS109" s="12"/>
      <c r="BT109" s="10"/>
      <c r="BU109" s="10"/>
      <c r="BV109" s="11"/>
      <c r="BW109" s="12"/>
      <c r="BX109" s="10"/>
      <c r="BY109" s="10"/>
      <c r="BZ109" s="10"/>
      <c r="CA109" s="10"/>
      <c r="CB109" s="10"/>
      <c r="CC109" s="10"/>
      <c r="CD109" s="10"/>
      <c r="CE109" s="11"/>
      <c r="CF109" s="12"/>
      <c r="CG109" s="10"/>
      <c r="CH109" s="10"/>
      <c r="CI109" s="10"/>
      <c r="CJ109" s="11"/>
      <c r="CK109" s="12"/>
      <c r="CL109" s="9"/>
      <c r="CM109" s="9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</row>
    <row r="110" spans="1:172" s="3" customFormat="1" ht="16.5" thickTop="1" thickBot="1">
      <c r="B110" s="93"/>
      <c r="C110" s="104"/>
      <c r="P110" s="8"/>
      <c r="Q110" s="9"/>
      <c r="U110" s="8"/>
      <c r="V110" s="9"/>
      <c r="AF110" s="4"/>
      <c r="AJ110" s="8"/>
      <c r="AK110" s="9"/>
      <c r="AO110" s="8"/>
      <c r="AP110" s="9"/>
      <c r="AS110" s="8"/>
      <c r="AT110" s="9"/>
      <c r="BA110" s="8"/>
      <c r="BB110" s="9"/>
      <c r="BE110" s="8"/>
      <c r="BF110" s="9"/>
      <c r="BG110" s="13"/>
      <c r="BH110" s="10"/>
      <c r="BI110" s="10"/>
      <c r="BJ110" s="10"/>
      <c r="BK110" s="11"/>
      <c r="BL110" s="12"/>
      <c r="BM110" s="10"/>
      <c r="BN110" s="10"/>
      <c r="BO110" s="11"/>
      <c r="BP110" s="12"/>
      <c r="BQ110" s="10"/>
      <c r="BR110" s="11"/>
      <c r="BS110" s="12"/>
      <c r="BT110" s="10"/>
      <c r="BU110" s="10"/>
      <c r="BV110" s="11"/>
      <c r="BW110" s="12"/>
      <c r="BX110" s="10"/>
      <c r="BY110" s="10"/>
      <c r="BZ110" s="10"/>
      <c r="CA110" s="10"/>
      <c r="CB110" s="10"/>
      <c r="CC110" s="10"/>
      <c r="CD110" s="10"/>
      <c r="CE110" s="11"/>
      <c r="CF110" s="12"/>
      <c r="CG110" s="10"/>
      <c r="CH110" s="10"/>
      <c r="CI110" s="10"/>
      <c r="CJ110" s="11"/>
      <c r="CK110" s="12"/>
      <c r="CL110" s="9"/>
      <c r="CM110" s="9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</row>
    <row r="111" spans="1:172" s="3" customFormat="1" ht="16.5" thickTop="1" thickBot="1">
      <c r="B111" s="93"/>
      <c r="C111" s="104"/>
      <c r="P111" s="8"/>
      <c r="Q111" s="9"/>
      <c r="U111" s="8"/>
      <c r="V111" s="9"/>
      <c r="AF111" s="4"/>
      <c r="AJ111" s="8"/>
      <c r="AK111" s="9"/>
      <c r="AO111" s="8"/>
      <c r="AP111" s="9"/>
      <c r="AS111" s="8"/>
      <c r="AT111" s="9"/>
      <c r="BA111" s="8"/>
      <c r="BB111" s="9"/>
      <c r="BE111" s="8"/>
      <c r="BF111" s="9"/>
      <c r="BG111" s="13"/>
      <c r="BH111" s="10"/>
      <c r="BI111" s="10"/>
      <c r="BJ111" s="10"/>
      <c r="BK111" s="8"/>
      <c r="BL111" s="12"/>
      <c r="BM111" s="10"/>
      <c r="BN111" s="10"/>
      <c r="BO111" s="11"/>
      <c r="BP111" s="12"/>
      <c r="BQ111" s="10"/>
      <c r="BR111" s="11"/>
      <c r="BS111" s="12"/>
      <c r="BT111" s="10"/>
      <c r="BU111" s="10"/>
      <c r="BV111" s="11"/>
      <c r="BW111" s="12"/>
      <c r="BX111" s="10"/>
      <c r="BY111" s="10"/>
      <c r="BZ111" s="10"/>
      <c r="CA111" s="10"/>
      <c r="CB111" s="10"/>
      <c r="CC111" s="10"/>
      <c r="CD111" s="10"/>
      <c r="CE111" s="11"/>
      <c r="CF111" s="12"/>
      <c r="CG111" s="10"/>
      <c r="CH111" s="10"/>
      <c r="CI111" s="10"/>
      <c r="CJ111" s="11"/>
      <c r="CK111" s="12"/>
      <c r="CL111" s="9"/>
      <c r="CM111" s="9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</row>
    <row r="112" spans="1:172" s="3" customFormat="1" ht="16.5" thickTop="1" thickBot="1">
      <c r="B112" s="93"/>
      <c r="C112" s="104"/>
      <c r="P112" s="8"/>
      <c r="Q112" s="9"/>
      <c r="U112" s="8"/>
      <c r="V112" s="9"/>
      <c r="AF112" s="4"/>
      <c r="AJ112" s="8"/>
      <c r="AK112" s="9"/>
      <c r="AO112" s="8"/>
      <c r="AP112" s="9"/>
      <c r="AS112" s="8"/>
      <c r="AT112" s="9"/>
      <c r="BA112" s="8"/>
      <c r="BB112" s="9"/>
      <c r="BE112" s="8"/>
      <c r="BF112" s="9"/>
      <c r="BG112" s="5"/>
      <c r="BK112" s="8"/>
      <c r="BL112" s="9"/>
      <c r="BO112" s="8"/>
      <c r="BP112" s="9"/>
      <c r="BR112" s="8"/>
      <c r="BS112" s="9"/>
      <c r="BV112" s="8"/>
      <c r="BW112" s="9"/>
      <c r="CE112" s="8"/>
      <c r="CF112" s="9"/>
      <c r="CJ112" s="8"/>
      <c r="CK112" s="9"/>
      <c r="CL112" s="9"/>
      <c r="CM112" s="9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</row>
    <row r="113" spans="2:172" s="3" customFormat="1" ht="16.5" thickTop="1" thickBot="1">
      <c r="B113" s="93"/>
      <c r="C113" s="104"/>
      <c r="P113" s="8"/>
      <c r="Q113" s="9"/>
      <c r="U113" s="8"/>
      <c r="V113" s="9"/>
      <c r="AF113" s="4"/>
      <c r="AJ113" s="8"/>
      <c r="AK113" s="9"/>
      <c r="AO113" s="8"/>
      <c r="AP113" s="9"/>
      <c r="AS113" s="8"/>
      <c r="AT113" s="9"/>
      <c r="BA113" s="8"/>
      <c r="BB113" s="9"/>
      <c r="BE113" s="8"/>
      <c r="BF113" s="9"/>
      <c r="BG113" s="5"/>
      <c r="BK113" s="8"/>
      <c r="BL113" s="9"/>
      <c r="BO113" s="8"/>
      <c r="BP113" s="9"/>
      <c r="BR113" s="8"/>
      <c r="BS113" s="9"/>
      <c r="BV113" s="8"/>
      <c r="BW113" s="9"/>
      <c r="CE113" s="8"/>
      <c r="CF113" s="9"/>
      <c r="CJ113" s="8"/>
      <c r="CK113" s="9"/>
      <c r="CL113" s="9"/>
      <c r="CM113" s="9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</row>
    <row r="114" spans="2:172" s="3" customFormat="1" ht="16.5" thickTop="1" thickBot="1">
      <c r="B114" s="93"/>
      <c r="C114" s="104"/>
      <c r="P114" s="8"/>
      <c r="Q114" s="9"/>
      <c r="U114" s="8"/>
      <c r="V114" s="9"/>
      <c r="AF114" s="4"/>
      <c r="AJ114" s="8"/>
      <c r="AK114" s="9"/>
      <c r="AO114" s="8"/>
      <c r="AP114" s="9"/>
      <c r="AS114" s="8"/>
      <c r="AT114" s="9"/>
      <c r="BA114" s="8"/>
      <c r="BB114" s="9"/>
      <c r="BE114" s="8"/>
      <c r="BF114" s="9"/>
      <c r="BG114" s="5"/>
      <c r="BK114" s="8"/>
      <c r="BL114" s="9"/>
      <c r="BO114" s="8"/>
      <c r="BP114" s="9"/>
      <c r="BR114" s="8"/>
      <c r="BS114" s="9"/>
      <c r="BV114" s="8"/>
      <c r="BW114" s="9"/>
      <c r="CE114" s="8"/>
      <c r="CF114" s="9"/>
      <c r="CJ114" s="8"/>
      <c r="CK114" s="9"/>
      <c r="CL114" s="9"/>
      <c r="CM114" s="9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</row>
    <row r="115" spans="2:172" s="3" customFormat="1" ht="16.5" thickTop="1" thickBot="1">
      <c r="B115" s="93"/>
      <c r="C115" s="104"/>
      <c r="P115" s="8"/>
      <c r="Q115" s="9"/>
      <c r="U115" s="8"/>
      <c r="V115" s="9"/>
      <c r="AF115" s="4"/>
      <c r="AJ115" s="8"/>
      <c r="AK115" s="9"/>
      <c r="AO115" s="8"/>
      <c r="AP115" s="9"/>
      <c r="AS115" s="8"/>
      <c r="AT115" s="9"/>
      <c r="BA115" s="8"/>
      <c r="BB115" s="9"/>
      <c r="BE115" s="8"/>
      <c r="BF115" s="9"/>
      <c r="BG115" s="5"/>
      <c r="BK115" s="8"/>
      <c r="BL115" s="9"/>
      <c r="BO115" s="8"/>
      <c r="BP115" s="9"/>
      <c r="BR115" s="8"/>
      <c r="BS115" s="9"/>
      <c r="BV115" s="8"/>
      <c r="BW115" s="9"/>
      <c r="CE115" s="8"/>
      <c r="CF115" s="9"/>
      <c r="CJ115" s="8"/>
      <c r="CK115" s="9"/>
      <c r="CL115" s="9"/>
      <c r="CM115" s="9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</row>
    <row r="116" spans="2:172" s="3" customFormat="1" ht="16.5" thickTop="1" thickBot="1">
      <c r="B116" s="93"/>
      <c r="C116" s="104"/>
      <c r="P116" s="8"/>
      <c r="Q116" s="9"/>
      <c r="U116" s="8"/>
      <c r="V116" s="9"/>
      <c r="AF116" s="4"/>
      <c r="AJ116" s="8"/>
      <c r="AK116" s="9"/>
      <c r="AO116" s="8"/>
      <c r="AP116" s="9"/>
      <c r="AS116" s="8"/>
      <c r="AT116" s="9"/>
      <c r="BA116" s="8"/>
      <c r="BB116" s="9"/>
      <c r="BE116" s="8"/>
      <c r="BF116" s="9"/>
      <c r="BG116" s="5"/>
      <c r="BK116" s="8"/>
      <c r="BL116" s="9"/>
      <c r="BO116" s="8"/>
      <c r="BP116" s="9"/>
      <c r="BR116" s="8"/>
      <c r="BS116" s="9"/>
      <c r="BV116" s="8"/>
      <c r="BW116" s="9"/>
      <c r="CE116" s="8"/>
      <c r="CF116" s="9"/>
      <c r="CJ116" s="8"/>
      <c r="CK116" s="9"/>
      <c r="CL116" s="9"/>
      <c r="CM116" s="9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</row>
    <row r="117" spans="2:172" s="3" customFormat="1" ht="16.5" thickTop="1" thickBot="1">
      <c r="B117" s="93"/>
      <c r="C117" s="104"/>
      <c r="P117" s="8"/>
      <c r="Q117" s="9"/>
      <c r="U117" s="8"/>
      <c r="V117" s="9"/>
      <c r="AF117" s="4"/>
      <c r="AJ117" s="8"/>
      <c r="AK117" s="9"/>
      <c r="AO117" s="8"/>
      <c r="AP117" s="9"/>
      <c r="AS117" s="8"/>
      <c r="AT117" s="9"/>
      <c r="BA117" s="8"/>
      <c r="BB117" s="9"/>
      <c r="BE117" s="8"/>
      <c r="BF117" s="9"/>
      <c r="BG117" s="5"/>
      <c r="BK117" s="8"/>
      <c r="BL117" s="9"/>
      <c r="BO117" s="8"/>
      <c r="BP117" s="9"/>
      <c r="BR117" s="8"/>
      <c r="BS117" s="9"/>
      <c r="BV117" s="8"/>
      <c r="BW117" s="9"/>
      <c r="CE117" s="8"/>
      <c r="CF117" s="9"/>
      <c r="CJ117" s="8"/>
      <c r="CK117" s="9"/>
      <c r="CL117" s="9"/>
      <c r="CM117" s="9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</row>
    <row r="118" spans="2:172" s="3" customFormat="1" ht="16.5" thickTop="1" thickBot="1">
      <c r="B118" s="93"/>
      <c r="C118" s="104"/>
      <c r="P118" s="8"/>
      <c r="Q118" s="9"/>
      <c r="U118" s="8"/>
      <c r="V118" s="9"/>
      <c r="AF118" s="4"/>
      <c r="AJ118" s="8"/>
      <c r="AK118" s="9"/>
      <c r="AO118" s="8"/>
      <c r="AP118" s="9"/>
      <c r="AS118" s="8"/>
      <c r="AT118" s="9"/>
      <c r="BA118" s="8"/>
      <c r="BB118" s="9"/>
      <c r="BE118" s="8"/>
      <c r="BF118" s="9"/>
      <c r="BG118" s="5"/>
      <c r="BK118" s="8"/>
      <c r="BL118" s="9"/>
      <c r="BO118" s="8"/>
      <c r="BP118" s="9"/>
      <c r="BR118" s="8"/>
      <c r="BS118" s="9"/>
      <c r="BV118" s="8"/>
      <c r="BW118" s="9"/>
      <c r="CE118" s="8"/>
      <c r="CF118" s="9"/>
      <c r="CJ118" s="8"/>
      <c r="CK118" s="9"/>
      <c r="CL118" s="9"/>
      <c r="CM118" s="9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</row>
    <row r="119" spans="2:172" s="3" customFormat="1" ht="16.5" thickTop="1" thickBot="1">
      <c r="B119" s="93"/>
      <c r="C119" s="104"/>
      <c r="P119" s="8"/>
      <c r="Q119" s="9"/>
      <c r="U119" s="8"/>
      <c r="V119" s="9"/>
      <c r="AF119" s="4"/>
      <c r="AJ119" s="8"/>
      <c r="AK119" s="9"/>
      <c r="AO119" s="8"/>
      <c r="AP119" s="9"/>
      <c r="AS119" s="8"/>
      <c r="AT119" s="9"/>
      <c r="BA119" s="8"/>
      <c r="BB119" s="9"/>
      <c r="BE119" s="8"/>
      <c r="BF119" s="9"/>
      <c r="BG119" s="5"/>
      <c r="BK119" s="8"/>
      <c r="BL119" s="9"/>
      <c r="BO119" s="8"/>
      <c r="BP119" s="9"/>
      <c r="BR119" s="8"/>
      <c r="BS119" s="9"/>
      <c r="BV119" s="8"/>
      <c r="BW119" s="9"/>
      <c r="CE119" s="8"/>
      <c r="CF119" s="9"/>
      <c r="CJ119" s="8"/>
      <c r="CK119" s="9"/>
      <c r="CL119" s="9"/>
      <c r="CM119" s="9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</row>
    <row r="120" spans="2:172" s="3" customFormat="1" ht="16.5" thickTop="1" thickBot="1">
      <c r="B120" s="93"/>
      <c r="C120" s="104"/>
      <c r="P120" s="8"/>
      <c r="Q120" s="9"/>
      <c r="U120" s="8"/>
      <c r="V120" s="9"/>
      <c r="AF120" s="4"/>
      <c r="AJ120" s="8"/>
      <c r="AK120" s="9"/>
      <c r="AO120" s="8"/>
      <c r="AP120" s="9"/>
      <c r="AS120" s="8"/>
      <c r="AT120" s="9"/>
      <c r="BA120" s="8"/>
      <c r="BB120" s="9"/>
      <c r="BE120" s="8"/>
      <c r="BF120" s="9"/>
      <c r="BG120" s="5"/>
      <c r="BK120" s="8"/>
      <c r="BL120" s="9"/>
      <c r="BO120" s="8"/>
      <c r="BP120" s="9"/>
      <c r="BR120" s="8"/>
      <c r="BS120" s="9"/>
      <c r="BV120" s="8"/>
      <c r="BW120" s="9"/>
      <c r="CE120" s="8"/>
      <c r="CF120" s="9"/>
      <c r="CJ120" s="8"/>
      <c r="CK120" s="9"/>
      <c r="CL120" s="9"/>
      <c r="CM120" s="9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</row>
    <row r="121" spans="2:172" s="3" customFormat="1" ht="16.5" thickTop="1" thickBot="1">
      <c r="B121" s="93"/>
      <c r="C121" s="104"/>
      <c r="P121" s="8"/>
      <c r="Q121" s="9"/>
      <c r="U121" s="8"/>
      <c r="V121" s="9"/>
      <c r="AF121" s="4"/>
      <c r="AJ121" s="8"/>
      <c r="AK121" s="9"/>
      <c r="AO121" s="8"/>
      <c r="AP121" s="9"/>
      <c r="AS121" s="8"/>
      <c r="AT121" s="9"/>
      <c r="BA121" s="8"/>
      <c r="BB121" s="9"/>
      <c r="BE121" s="8"/>
      <c r="BF121" s="9"/>
      <c r="BG121" s="5"/>
      <c r="BK121" s="8"/>
      <c r="BL121" s="9"/>
      <c r="BO121" s="8"/>
      <c r="BP121" s="9"/>
      <c r="BR121" s="8"/>
      <c r="BS121" s="9"/>
      <c r="BV121" s="8"/>
      <c r="BW121" s="9"/>
      <c r="CE121" s="8"/>
      <c r="CF121" s="9"/>
      <c r="CJ121" s="8"/>
      <c r="CK121" s="9"/>
      <c r="CL121" s="9"/>
      <c r="CM121" s="9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</row>
    <row r="122" spans="2:172" s="3" customFormat="1" ht="15.75" thickTop="1">
      <c r="B122" s="93"/>
      <c r="C122" s="101"/>
      <c r="P122" s="8"/>
      <c r="Q122" s="9"/>
      <c r="U122" s="8"/>
      <c r="V122" s="9"/>
      <c r="AF122" s="4"/>
      <c r="AJ122" s="8"/>
      <c r="AK122" s="9"/>
      <c r="AO122" s="8"/>
      <c r="AP122" s="9"/>
      <c r="AS122" s="8"/>
      <c r="AT122" s="9"/>
      <c r="BA122" s="8"/>
      <c r="BB122" s="9"/>
      <c r="BE122" s="8"/>
      <c r="BF122" s="9"/>
      <c r="BG122" s="5"/>
      <c r="BK122" s="8"/>
      <c r="BL122" s="9"/>
      <c r="BO122" s="8"/>
      <c r="BP122" s="9"/>
      <c r="BR122" s="8"/>
      <c r="BS122" s="9"/>
      <c r="BV122" s="8"/>
      <c r="BW122" s="9"/>
      <c r="CE122" s="8"/>
      <c r="CF122" s="9"/>
      <c r="CJ122" s="8"/>
      <c r="CK122" s="9"/>
      <c r="CL122" s="9"/>
      <c r="CM122" s="9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</row>
    <row r="123" spans="2:172" s="3" customFormat="1">
      <c r="B123" s="93"/>
      <c r="C123" s="101"/>
      <c r="P123" s="8"/>
      <c r="Q123" s="9"/>
      <c r="U123" s="8"/>
      <c r="V123" s="9"/>
      <c r="AF123" s="4"/>
      <c r="AJ123" s="8"/>
      <c r="AK123" s="9"/>
      <c r="AO123" s="8"/>
      <c r="AP123" s="9"/>
      <c r="AS123" s="8"/>
      <c r="AT123" s="9"/>
      <c r="BA123" s="8"/>
      <c r="BB123" s="9"/>
      <c r="BE123" s="8"/>
      <c r="BF123" s="9"/>
      <c r="BG123" s="5"/>
      <c r="BK123" s="8"/>
      <c r="BL123" s="9"/>
      <c r="BO123" s="8"/>
      <c r="BP123" s="9"/>
      <c r="BR123" s="8"/>
      <c r="BS123" s="9"/>
      <c r="BV123" s="8"/>
      <c r="BW123" s="9"/>
      <c r="CE123" s="8"/>
      <c r="CF123" s="9"/>
      <c r="CJ123" s="8"/>
      <c r="CK123" s="9"/>
      <c r="CL123" s="9"/>
      <c r="CM123" s="9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</row>
    <row r="124" spans="2:172" s="3" customFormat="1">
      <c r="B124" s="93"/>
      <c r="C124" s="101"/>
      <c r="P124" s="8"/>
      <c r="Q124" s="9"/>
      <c r="U124" s="8"/>
      <c r="V124" s="9"/>
      <c r="AF124" s="4"/>
      <c r="AJ124" s="8"/>
      <c r="AK124" s="9"/>
      <c r="AO124" s="8"/>
      <c r="AP124" s="9"/>
      <c r="AS124" s="8"/>
      <c r="AT124" s="9"/>
      <c r="BA124" s="8"/>
      <c r="BB124" s="9"/>
      <c r="BE124" s="8"/>
      <c r="BF124" s="9"/>
      <c r="BG124" s="5"/>
      <c r="BK124" s="8"/>
      <c r="BL124" s="9"/>
      <c r="BO124" s="8"/>
      <c r="BP124" s="9"/>
      <c r="BR124" s="8"/>
      <c r="BS124" s="9"/>
      <c r="BV124" s="8"/>
      <c r="BW124" s="9"/>
      <c r="CE124" s="8"/>
      <c r="CF124" s="9"/>
      <c r="CJ124" s="8"/>
      <c r="CK124" s="9"/>
      <c r="CL124" s="9"/>
      <c r="CM124" s="9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</row>
    <row r="125" spans="2:172" s="3" customFormat="1">
      <c r="B125" s="93"/>
      <c r="C125" s="101"/>
      <c r="P125" s="8"/>
      <c r="Q125" s="9"/>
      <c r="U125" s="8"/>
      <c r="V125" s="9"/>
      <c r="AF125" s="4"/>
      <c r="AJ125" s="8"/>
      <c r="AK125" s="9"/>
      <c r="AO125" s="8"/>
      <c r="AP125" s="9"/>
      <c r="AS125" s="8"/>
      <c r="AT125" s="9"/>
      <c r="BA125" s="8"/>
      <c r="BB125" s="9"/>
      <c r="BE125" s="8"/>
      <c r="BF125" s="9"/>
      <c r="BG125" s="5"/>
      <c r="BK125" s="8"/>
      <c r="BL125" s="9"/>
      <c r="BO125" s="8"/>
      <c r="BP125" s="9"/>
      <c r="BR125" s="8"/>
      <c r="BS125" s="9"/>
      <c r="BV125" s="8"/>
      <c r="BW125" s="9"/>
      <c r="CE125" s="8"/>
      <c r="CF125" s="9"/>
      <c r="CJ125" s="8"/>
      <c r="CK125" s="9"/>
      <c r="CL125" s="9"/>
      <c r="CM125" s="9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</row>
    <row r="126" spans="2:172" s="3" customFormat="1">
      <c r="B126" s="93"/>
      <c r="C126" s="101"/>
      <c r="P126" s="8"/>
      <c r="Q126" s="9"/>
      <c r="U126" s="8"/>
      <c r="V126" s="9"/>
      <c r="AF126" s="4"/>
      <c r="AJ126" s="8"/>
      <c r="AK126" s="9"/>
      <c r="AO126" s="8"/>
      <c r="AP126" s="9"/>
      <c r="AS126" s="8"/>
      <c r="AT126" s="9"/>
      <c r="BA126" s="8"/>
      <c r="BB126" s="9"/>
      <c r="BE126" s="8"/>
      <c r="BF126" s="9"/>
      <c r="BG126" s="5"/>
      <c r="BK126" s="8"/>
      <c r="BL126" s="9"/>
      <c r="BO126" s="8"/>
      <c r="BP126" s="9"/>
      <c r="BR126" s="8"/>
      <c r="BS126" s="9"/>
      <c r="BV126" s="8"/>
      <c r="BW126" s="9"/>
      <c r="CE126" s="8"/>
      <c r="CF126" s="9"/>
      <c r="CJ126" s="8"/>
      <c r="CK126" s="9"/>
      <c r="CL126" s="9"/>
      <c r="CM126" s="9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</row>
    <row r="127" spans="2:172" s="3" customFormat="1">
      <c r="B127" s="93"/>
      <c r="C127" s="101"/>
      <c r="P127" s="8"/>
      <c r="Q127" s="9"/>
      <c r="U127" s="8"/>
      <c r="V127" s="9"/>
      <c r="AF127" s="4"/>
      <c r="AJ127" s="8"/>
      <c r="AK127" s="9"/>
      <c r="AO127" s="8"/>
      <c r="AP127" s="9"/>
      <c r="AS127" s="8"/>
      <c r="AT127" s="9"/>
      <c r="BA127" s="8"/>
      <c r="BB127" s="9"/>
      <c r="BE127" s="8"/>
      <c r="BF127" s="9"/>
      <c r="BG127" s="5"/>
      <c r="BK127" s="8"/>
      <c r="BL127" s="9"/>
      <c r="BO127" s="8"/>
      <c r="BP127" s="9"/>
      <c r="BR127" s="8"/>
      <c r="BS127" s="9"/>
      <c r="BV127" s="8"/>
      <c r="BW127" s="9"/>
      <c r="CE127" s="8"/>
      <c r="CF127" s="9"/>
      <c r="CJ127" s="8"/>
      <c r="CK127" s="9"/>
      <c r="CL127" s="9"/>
      <c r="CM127" s="9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</row>
    <row r="128" spans="2:172" s="3" customFormat="1">
      <c r="B128" s="93"/>
      <c r="C128" s="101"/>
      <c r="P128" s="8"/>
      <c r="Q128" s="9"/>
      <c r="U128" s="8"/>
      <c r="V128" s="9"/>
      <c r="AF128" s="4"/>
      <c r="AJ128" s="8"/>
      <c r="AK128" s="9"/>
      <c r="AO128" s="8"/>
      <c r="AP128" s="9"/>
      <c r="AS128" s="8"/>
      <c r="AT128" s="9"/>
      <c r="BA128" s="8"/>
      <c r="BB128" s="9"/>
      <c r="BE128" s="8"/>
      <c r="BF128" s="9"/>
      <c r="BG128" s="5"/>
      <c r="BK128" s="8"/>
      <c r="BL128" s="9"/>
      <c r="BO128" s="8"/>
      <c r="BP128" s="9"/>
      <c r="BR128" s="8"/>
      <c r="BS128" s="9"/>
      <c r="BV128" s="8"/>
      <c r="BW128" s="9"/>
      <c r="CE128" s="8"/>
      <c r="CF128" s="9"/>
      <c r="CJ128" s="8"/>
      <c r="CK128" s="9"/>
      <c r="CL128" s="9"/>
      <c r="CM128" s="9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</row>
    <row r="129" spans="2:172" s="3" customFormat="1">
      <c r="B129" s="93"/>
      <c r="C129" s="101"/>
      <c r="P129" s="8"/>
      <c r="Q129" s="9"/>
      <c r="U129" s="8"/>
      <c r="V129" s="9"/>
      <c r="AF129" s="4"/>
      <c r="AJ129" s="8"/>
      <c r="AK129" s="9"/>
      <c r="AO129" s="8"/>
      <c r="AP129" s="9"/>
      <c r="AS129" s="8"/>
      <c r="AT129" s="9"/>
      <c r="BA129" s="8"/>
      <c r="BB129" s="9"/>
      <c r="BE129" s="8"/>
      <c r="BF129" s="9"/>
      <c r="BG129" s="5"/>
      <c r="BK129" s="8"/>
      <c r="BL129" s="9"/>
      <c r="BO129" s="8"/>
      <c r="BP129" s="9"/>
      <c r="BR129" s="8"/>
      <c r="BS129" s="9"/>
      <c r="BV129" s="8"/>
      <c r="BW129" s="9"/>
      <c r="CE129" s="8"/>
      <c r="CF129" s="9"/>
      <c r="CJ129" s="8"/>
      <c r="CK129" s="9"/>
      <c r="CL129" s="9"/>
      <c r="CM129" s="9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</row>
    <row r="130" spans="2:172" s="3" customFormat="1">
      <c r="B130" s="93"/>
      <c r="C130" s="101"/>
      <c r="P130" s="8"/>
      <c r="Q130" s="9"/>
      <c r="U130" s="8"/>
      <c r="V130" s="9"/>
      <c r="AF130" s="4"/>
      <c r="AJ130" s="8"/>
      <c r="AK130" s="9"/>
      <c r="AO130" s="8"/>
      <c r="AP130" s="9"/>
      <c r="AS130" s="8"/>
      <c r="AT130" s="9"/>
      <c r="BA130" s="8"/>
      <c r="BB130" s="9"/>
      <c r="BE130" s="8"/>
      <c r="BF130" s="9"/>
      <c r="BG130" s="5"/>
      <c r="BK130" s="8"/>
      <c r="BL130" s="9"/>
      <c r="BO130" s="8"/>
      <c r="BP130" s="9"/>
      <c r="BR130" s="8"/>
      <c r="BS130" s="9"/>
      <c r="BV130" s="8"/>
      <c r="BW130" s="9"/>
      <c r="CE130" s="8"/>
      <c r="CF130" s="9"/>
      <c r="CJ130" s="8"/>
      <c r="CK130" s="9"/>
      <c r="CL130" s="9"/>
      <c r="CM130" s="9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</row>
    <row r="131" spans="2:172" s="3" customFormat="1">
      <c r="B131" s="93"/>
      <c r="C131" s="101"/>
      <c r="P131" s="8"/>
      <c r="Q131" s="9"/>
      <c r="U131" s="8"/>
      <c r="V131" s="9"/>
      <c r="AF131" s="4"/>
      <c r="AJ131" s="8"/>
      <c r="AK131" s="9"/>
      <c r="AO131" s="8"/>
      <c r="AP131" s="9"/>
      <c r="AS131" s="8"/>
      <c r="AT131" s="9"/>
      <c r="BA131" s="8"/>
      <c r="BB131" s="9"/>
      <c r="BE131" s="8"/>
      <c r="BF131" s="9"/>
      <c r="BG131" s="5"/>
      <c r="BK131" s="8"/>
      <c r="BL131" s="9"/>
      <c r="BO131" s="8"/>
      <c r="BP131" s="9"/>
      <c r="BR131" s="8"/>
      <c r="BS131" s="9"/>
      <c r="BV131" s="8"/>
      <c r="BW131" s="9"/>
      <c r="CE131" s="8"/>
      <c r="CF131" s="9"/>
      <c r="CJ131" s="8"/>
      <c r="CK131" s="9"/>
      <c r="CL131" s="9"/>
      <c r="CM131" s="9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</row>
    <row r="132" spans="2:172" s="3" customFormat="1">
      <c r="B132" s="93"/>
      <c r="C132" s="101"/>
      <c r="P132" s="8"/>
      <c r="Q132" s="9"/>
      <c r="U132" s="8"/>
      <c r="V132" s="9"/>
      <c r="AF132" s="4"/>
      <c r="AJ132" s="8"/>
      <c r="AK132" s="9"/>
      <c r="AO132" s="8"/>
      <c r="AP132" s="9"/>
      <c r="AS132" s="8"/>
      <c r="AT132" s="9"/>
      <c r="BA132" s="8"/>
      <c r="BB132" s="9"/>
      <c r="BE132" s="8"/>
      <c r="BF132" s="9"/>
      <c r="BG132" s="5"/>
      <c r="BK132" s="8"/>
      <c r="BL132" s="9"/>
      <c r="BO132" s="8"/>
      <c r="BP132" s="9"/>
      <c r="BR132" s="8"/>
      <c r="BS132" s="9"/>
      <c r="BV132" s="8"/>
      <c r="BW132" s="9"/>
      <c r="CE132" s="8"/>
      <c r="CF132" s="9"/>
      <c r="CJ132" s="8"/>
      <c r="CK132" s="9"/>
      <c r="CL132" s="9"/>
      <c r="CM132" s="9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</row>
    <row r="133" spans="2:172" s="3" customFormat="1">
      <c r="B133" s="93"/>
      <c r="C133" s="101"/>
      <c r="P133" s="8"/>
      <c r="Q133" s="9"/>
      <c r="U133" s="8"/>
      <c r="V133" s="9"/>
      <c r="AF133" s="4"/>
      <c r="AJ133" s="8"/>
      <c r="AK133" s="9"/>
      <c r="AO133" s="8"/>
      <c r="AP133" s="9"/>
      <c r="AS133" s="8"/>
      <c r="AT133" s="9"/>
      <c r="BA133" s="8"/>
      <c r="BB133" s="9"/>
      <c r="BE133" s="8"/>
      <c r="BF133" s="9"/>
      <c r="BG133" s="5"/>
      <c r="BK133" s="8"/>
      <c r="BL133" s="9"/>
      <c r="BO133" s="8"/>
      <c r="BP133" s="9"/>
      <c r="BR133" s="8"/>
      <c r="BS133" s="9"/>
      <c r="BV133" s="8"/>
      <c r="BW133" s="9"/>
      <c r="CE133" s="8"/>
      <c r="CF133" s="9"/>
      <c r="CJ133" s="8"/>
      <c r="CK133" s="9"/>
      <c r="CL133" s="9"/>
      <c r="CM133" s="9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</row>
    <row r="134" spans="2:172" s="3" customFormat="1">
      <c r="B134" s="93"/>
      <c r="C134" s="101"/>
      <c r="P134" s="8"/>
      <c r="Q134" s="9"/>
      <c r="U134" s="8"/>
      <c r="V134" s="9"/>
      <c r="AF134" s="4"/>
      <c r="AJ134" s="8"/>
      <c r="AK134" s="9"/>
      <c r="AO134" s="8"/>
      <c r="AP134" s="9"/>
      <c r="AS134" s="8"/>
      <c r="AT134" s="9"/>
      <c r="BA134" s="8"/>
      <c r="BB134" s="9"/>
      <c r="BE134" s="8"/>
      <c r="BF134" s="9"/>
      <c r="BG134" s="5"/>
      <c r="BK134" s="8"/>
      <c r="BL134" s="9"/>
      <c r="BO134" s="8"/>
      <c r="BP134" s="9"/>
      <c r="BR134" s="8"/>
      <c r="BS134" s="9"/>
      <c r="BV134" s="8"/>
      <c r="BW134" s="9"/>
      <c r="CE134" s="8"/>
      <c r="CF134" s="9"/>
      <c r="CJ134" s="8"/>
      <c r="CK134" s="9"/>
      <c r="CL134" s="9"/>
      <c r="CM134" s="9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</row>
    <row r="135" spans="2:172" s="3" customFormat="1">
      <c r="B135" s="93"/>
      <c r="C135" s="101"/>
      <c r="P135" s="8"/>
      <c r="Q135" s="9"/>
      <c r="U135" s="8"/>
      <c r="V135" s="9"/>
      <c r="AF135" s="4"/>
      <c r="AJ135" s="8"/>
      <c r="AK135" s="9"/>
      <c r="AO135" s="8"/>
      <c r="AP135" s="9"/>
      <c r="AS135" s="8"/>
      <c r="AT135" s="9"/>
      <c r="BA135" s="8"/>
      <c r="BB135" s="9"/>
      <c r="BE135" s="8"/>
      <c r="BF135" s="9"/>
      <c r="BG135" s="5"/>
      <c r="BK135" s="8"/>
      <c r="BL135" s="9"/>
      <c r="BO135" s="8"/>
      <c r="BP135" s="9"/>
      <c r="BR135" s="8"/>
      <c r="BS135" s="9"/>
      <c r="BV135" s="8"/>
      <c r="BW135" s="9"/>
      <c r="CE135" s="8"/>
      <c r="CF135" s="9"/>
      <c r="CJ135" s="8"/>
      <c r="CK135" s="9"/>
      <c r="CL135" s="9"/>
      <c r="CM135" s="9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</row>
    <row r="136" spans="2:172" s="3" customFormat="1">
      <c r="B136" s="93"/>
      <c r="C136" s="101"/>
      <c r="P136" s="8"/>
      <c r="Q136" s="9"/>
      <c r="U136" s="8"/>
      <c r="V136" s="9"/>
      <c r="AF136" s="4"/>
      <c r="AJ136" s="8"/>
      <c r="AK136" s="9"/>
      <c r="AO136" s="8"/>
      <c r="AP136" s="9"/>
      <c r="AS136" s="8"/>
      <c r="AT136" s="9"/>
      <c r="BA136" s="8"/>
      <c r="BB136" s="9"/>
      <c r="BE136" s="8"/>
      <c r="BF136" s="9"/>
      <c r="BG136" s="5"/>
      <c r="BK136" s="8"/>
      <c r="BL136" s="9"/>
      <c r="BO136" s="8"/>
      <c r="BP136" s="9"/>
      <c r="BR136" s="8"/>
      <c r="BS136" s="9"/>
      <c r="BV136" s="8"/>
      <c r="BW136" s="9"/>
      <c r="CE136" s="8"/>
      <c r="CF136" s="9"/>
      <c r="CJ136" s="8"/>
      <c r="CK136" s="9"/>
      <c r="CL136" s="9"/>
      <c r="CM136" s="9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</row>
    <row r="137" spans="2:172" s="3" customFormat="1">
      <c r="B137" s="93"/>
      <c r="C137" s="101"/>
      <c r="P137" s="8"/>
      <c r="Q137" s="9"/>
      <c r="U137" s="8"/>
      <c r="V137" s="9"/>
      <c r="AF137" s="4"/>
      <c r="AJ137" s="8"/>
      <c r="AK137" s="9"/>
      <c r="AO137" s="8"/>
      <c r="AP137" s="9"/>
      <c r="AS137" s="8"/>
      <c r="AT137" s="9"/>
      <c r="BA137" s="8"/>
      <c r="BB137" s="9"/>
      <c r="BE137" s="8"/>
      <c r="BF137" s="9"/>
      <c r="BG137" s="5"/>
      <c r="BK137" s="8"/>
      <c r="BL137" s="9"/>
      <c r="BO137" s="8"/>
      <c r="BP137" s="9"/>
      <c r="BR137" s="8"/>
      <c r="BS137" s="9"/>
      <c r="BV137" s="8"/>
      <c r="BW137" s="9"/>
      <c r="CE137" s="8"/>
      <c r="CF137" s="9"/>
      <c r="CJ137" s="8"/>
      <c r="CK137" s="9"/>
      <c r="CL137" s="9"/>
      <c r="CM137" s="9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</row>
    <row r="138" spans="2:172" s="3" customFormat="1">
      <c r="B138" s="93"/>
      <c r="C138" s="101"/>
      <c r="P138" s="8"/>
      <c r="Q138" s="9"/>
      <c r="U138" s="8"/>
      <c r="V138" s="9"/>
      <c r="AF138" s="4"/>
      <c r="AJ138" s="8"/>
      <c r="AK138" s="9"/>
      <c r="AO138" s="8"/>
      <c r="AP138" s="9"/>
      <c r="AS138" s="8"/>
      <c r="AT138" s="9"/>
      <c r="BA138" s="8"/>
      <c r="BB138" s="9"/>
      <c r="BE138" s="8"/>
      <c r="BF138" s="9"/>
      <c r="BG138" s="5"/>
      <c r="BK138" s="8"/>
      <c r="BL138" s="9"/>
      <c r="BO138" s="8"/>
      <c r="BP138" s="9"/>
      <c r="BR138" s="8"/>
      <c r="BS138" s="9"/>
      <c r="BV138" s="8"/>
      <c r="BW138" s="9"/>
      <c r="CE138" s="8"/>
      <c r="CF138" s="9"/>
      <c r="CJ138" s="8"/>
      <c r="CK138" s="9"/>
      <c r="CL138" s="9"/>
      <c r="CM138" s="9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</row>
    <row r="139" spans="2:172" s="3" customFormat="1">
      <c r="B139" s="93"/>
      <c r="C139" s="101"/>
      <c r="P139" s="8"/>
      <c r="Q139" s="9"/>
      <c r="U139" s="8"/>
      <c r="V139" s="9"/>
      <c r="AF139" s="4"/>
      <c r="AJ139" s="8"/>
      <c r="AK139" s="9"/>
      <c r="AO139" s="8"/>
      <c r="AP139" s="9"/>
      <c r="AS139" s="8"/>
      <c r="AT139" s="9"/>
      <c r="BA139" s="8"/>
      <c r="BB139" s="9"/>
      <c r="BE139" s="8"/>
      <c r="BF139" s="9"/>
      <c r="BG139" s="5"/>
      <c r="BK139" s="8"/>
      <c r="BL139" s="9"/>
      <c r="BO139" s="8"/>
      <c r="BP139" s="9"/>
      <c r="BR139" s="8"/>
      <c r="BS139" s="9"/>
      <c r="BV139" s="8"/>
      <c r="BW139" s="9"/>
      <c r="CE139" s="8"/>
      <c r="CF139" s="9"/>
      <c r="CJ139" s="8"/>
      <c r="CK139" s="9"/>
      <c r="CL139" s="9"/>
      <c r="CM139" s="9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</row>
    <row r="140" spans="2:172" s="3" customFormat="1">
      <c r="B140" s="93"/>
      <c r="C140" s="101"/>
      <c r="P140" s="8"/>
      <c r="Q140" s="9"/>
      <c r="U140" s="8"/>
      <c r="V140" s="9"/>
      <c r="AF140" s="4"/>
      <c r="AJ140" s="8"/>
      <c r="AK140" s="9"/>
      <c r="AO140" s="8"/>
      <c r="AP140" s="9"/>
      <c r="AS140" s="8"/>
      <c r="AT140" s="9"/>
      <c r="BA140" s="8"/>
      <c r="BB140" s="9"/>
      <c r="BE140" s="8"/>
      <c r="BF140" s="9"/>
      <c r="BG140" s="5"/>
      <c r="BK140" s="8"/>
      <c r="BL140" s="9"/>
      <c r="BO140" s="8"/>
      <c r="BP140" s="9"/>
      <c r="BR140" s="8"/>
      <c r="BS140" s="9"/>
      <c r="BV140" s="8"/>
      <c r="BW140" s="9"/>
      <c r="CE140" s="8"/>
      <c r="CF140" s="9"/>
      <c r="CJ140" s="8"/>
      <c r="CK140" s="9"/>
      <c r="CL140" s="9"/>
      <c r="CM140" s="9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</row>
    <row r="141" spans="2:172" s="3" customFormat="1">
      <c r="B141" s="93"/>
      <c r="C141" s="101"/>
      <c r="P141" s="8"/>
      <c r="Q141" s="9"/>
      <c r="U141" s="8"/>
      <c r="V141" s="9"/>
      <c r="AF141" s="4"/>
      <c r="AJ141" s="8"/>
      <c r="AK141" s="9"/>
      <c r="AO141" s="8"/>
      <c r="AP141" s="9"/>
      <c r="AS141" s="8"/>
      <c r="AT141" s="9"/>
      <c r="BA141" s="8"/>
      <c r="BB141" s="9"/>
      <c r="BE141" s="8"/>
      <c r="BF141" s="9"/>
      <c r="BG141" s="5"/>
      <c r="BK141" s="8"/>
      <c r="BL141" s="9"/>
      <c r="BO141" s="8"/>
      <c r="BP141" s="9"/>
      <c r="BR141" s="8"/>
      <c r="BS141" s="9"/>
      <c r="BV141" s="8"/>
      <c r="BW141" s="9"/>
      <c r="CE141" s="8"/>
      <c r="CF141" s="9"/>
      <c r="CJ141" s="8"/>
      <c r="CK141" s="9"/>
      <c r="CL141" s="9"/>
      <c r="CM141" s="9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</row>
    <row r="142" spans="2:172" s="3" customFormat="1">
      <c r="B142" s="93"/>
      <c r="C142" s="101"/>
      <c r="P142" s="8"/>
      <c r="Q142" s="9"/>
      <c r="U142" s="8"/>
      <c r="V142" s="9"/>
      <c r="AF142" s="4"/>
      <c r="AJ142" s="8"/>
      <c r="AK142" s="9"/>
      <c r="AO142" s="8"/>
      <c r="AP142" s="9"/>
      <c r="AS142" s="8"/>
      <c r="AT142" s="9"/>
      <c r="BA142" s="8"/>
      <c r="BB142" s="9"/>
      <c r="BE142" s="8"/>
      <c r="BF142" s="9"/>
      <c r="BG142" s="5"/>
      <c r="BK142" s="8"/>
      <c r="BL142" s="9"/>
      <c r="BO142" s="8"/>
      <c r="BP142" s="9"/>
      <c r="BR142" s="8"/>
      <c r="BS142" s="9"/>
      <c r="BV142" s="8"/>
      <c r="BW142" s="9"/>
      <c r="CE142" s="8"/>
      <c r="CF142" s="9"/>
      <c r="CJ142" s="8"/>
      <c r="CK142" s="9"/>
      <c r="CL142" s="9"/>
      <c r="CM142" s="9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</row>
    <row r="143" spans="2:172" s="3" customFormat="1">
      <c r="B143" s="93"/>
      <c r="C143" s="101"/>
      <c r="P143" s="8"/>
      <c r="Q143" s="9"/>
      <c r="U143" s="8"/>
      <c r="V143" s="9"/>
      <c r="AF143" s="4"/>
      <c r="AJ143" s="8"/>
      <c r="AK143" s="9"/>
      <c r="AO143" s="8"/>
      <c r="AP143" s="9"/>
      <c r="AS143" s="8"/>
      <c r="AT143" s="9"/>
      <c r="BA143" s="8"/>
      <c r="BB143" s="9"/>
      <c r="BE143" s="8"/>
      <c r="BF143" s="9"/>
      <c r="BG143" s="5"/>
      <c r="BK143" s="8"/>
      <c r="BL143" s="9"/>
      <c r="BO143" s="8"/>
      <c r="BP143" s="9"/>
      <c r="BR143" s="8"/>
      <c r="BS143" s="9"/>
      <c r="BV143" s="8"/>
      <c r="BW143" s="9"/>
      <c r="CE143" s="8"/>
      <c r="CF143" s="9"/>
      <c r="CJ143" s="8"/>
      <c r="CK143" s="9"/>
      <c r="CL143" s="9"/>
      <c r="CM143" s="9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</row>
    <row r="144" spans="2:172" s="3" customFormat="1">
      <c r="B144" s="93"/>
      <c r="C144" s="101"/>
      <c r="P144" s="8"/>
      <c r="Q144" s="9"/>
      <c r="U144" s="8"/>
      <c r="V144" s="9"/>
      <c r="AF144" s="4"/>
      <c r="AJ144" s="8"/>
      <c r="AK144" s="9"/>
      <c r="AO144" s="8"/>
      <c r="AP144" s="9"/>
      <c r="AS144" s="8"/>
      <c r="AT144" s="9"/>
      <c r="BA144" s="8"/>
      <c r="BB144" s="9"/>
      <c r="BE144" s="8"/>
      <c r="BF144" s="9"/>
      <c r="BG144" s="5"/>
      <c r="BK144" s="8"/>
      <c r="BL144" s="9"/>
      <c r="BO144" s="8"/>
      <c r="BP144" s="9"/>
      <c r="BR144" s="8"/>
      <c r="BS144" s="9"/>
      <c r="BV144" s="8"/>
      <c r="BW144" s="9"/>
      <c r="CE144" s="8"/>
      <c r="CF144" s="9"/>
      <c r="CJ144" s="8"/>
      <c r="CK144" s="9"/>
      <c r="CL144" s="9"/>
      <c r="CM144" s="9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</row>
    <row r="145" spans="2:172" s="3" customFormat="1">
      <c r="B145" s="93"/>
      <c r="C145" s="101"/>
      <c r="P145" s="8"/>
      <c r="Q145" s="9"/>
      <c r="U145" s="8"/>
      <c r="V145" s="9"/>
      <c r="AF145" s="4"/>
      <c r="AJ145" s="8"/>
      <c r="AK145" s="9"/>
      <c r="AO145" s="8"/>
      <c r="AP145" s="9"/>
      <c r="AS145" s="8"/>
      <c r="AT145" s="9"/>
      <c r="BA145" s="8"/>
      <c r="BB145" s="9"/>
      <c r="BE145" s="8"/>
      <c r="BF145" s="9"/>
      <c r="BG145" s="5"/>
      <c r="BK145" s="8"/>
      <c r="BL145" s="9"/>
      <c r="BO145" s="8"/>
      <c r="BP145" s="9"/>
      <c r="BR145" s="8"/>
      <c r="BS145" s="9"/>
      <c r="BV145" s="8"/>
      <c r="BW145" s="9"/>
      <c r="CE145" s="8"/>
      <c r="CF145" s="9"/>
      <c r="CJ145" s="8"/>
      <c r="CK145" s="9"/>
      <c r="CL145" s="9"/>
      <c r="CM145" s="9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</row>
    <row r="146" spans="2:172" s="3" customFormat="1">
      <c r="B146" s="93"/>
      <c r="C146" s="101"/>
      <c r="P146" s="8"/>
      <c r="Q146" s="9"/>
      <c r="U146" s="8"/>
      <c r="V146" s="9"/>
      <c r="AF146" s="4"/>
      <c r="AJ146" s="8"/>
      <c r="AK146" s="9"/>
      <c r="AO146" s="8"/>
      <c r="AP146" s="9"/>
      <c r="AS146" s="8"/>
      <c r="AT146" s="9"/>
      <c r="BA146" s="8"/>
      <c r="BB146" s="9"/>
      <c r="BE146" s="8"/>
      <c r="BF146" s="9"/>
      <c r="BG146" s="5"/>
      <c r="BK146" s="8"/>
      <c r="BL146" s="9"/>
      <c r="BO146" s="8"/>
      <c r="BP146" s="9"/>
      <c r="BR146" s="8"/>
      <c r="BS146" s="9"/>
      <c r="BV146" s="8"/>
      <c r="BW146" s="9"/>
      <c r="CE146" s="8"/>
      <c r="CF146" s="9"/>
      <c r="CJ146" s="8"/>
      <c r="CK146" s="9"/>
      <c r="CL146" s="9"/>
      <c r="CM146" s="9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</row>
    <row r="147" spans="2:172" s="3" customFormat="1">
      <c r="B147" s="93"/>
      <c r="C147" s="101"/>
      <c r="P147" s="8"/>
      <c r="Q147" s="9"/>
      <c r="U147" s="8"/>
      <c r="V147" s="9"/>
      <c r="AF147" s="4"/>
      <c r="AJ147" s="8"/>
      <c r="AK147" s="9"/>
      <c r="AO147" s="8"/>
      <c r="AP147" s="9"/>
      <c r="AS147" s="8"/>
      <c r="AT147" s="9"/>
      <c r="BA147" s="8"/>
      <c r="BB147" s="9"/>
      <c r="BE147" s="8"/>
      <c r="BF147" s="9"/>
      <c r="BG147" s="5"/>
      <c r="BK147" s="8"/>
      <c r="BL147" s="9"/>
      <c r="BO147" s="8"/>
      <c r="BP147" s="9"/>
      <c r="BR147" s="8"/>
      <c r="BS147" s="9"/>
      <c r="BV147" s="8"/>
      <c r="BW147" s="9"/>
      <c r="CE147" s="8"/>
      <c r="CF147" s="9"/>
      <c r="CJ147" s="8"/>
      <c r="CK147" s="9"/>
      <c r="CL147" s="9"/>
      <c r="CM147" s="9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</row>
    <row r="148" spans="2:172" s="3" customFormat="1">
      <c r="B148" s="93"/>
      <c r="C148" s="101"/>
      <c r="P148" s="8"/>
      <c r="Q148" s="9"/>
      <c r="U148" s="8"/>
      <c r="V148" s="9"/>
      <c r="AF148" s="4"/>
      <c r="AJ148" s="8"/>
      <c r="AK148" s="9"/>
      <c r="AO148" s="8"/>
      <c r="AP148" s="9"/>
      <c r="AS148" s="8"/>
      <c r="AT148" s="9"/>
      <c r="BA148" s="8"/>
      <c r="BB148" s="9"/>
      <c r="BE148" s="8"/>
      <c r="BF148" s="9"/>
      <c r="BG148" s="5"/>
      <c r="BK148" s="8"/>
      <c r="BL148" s="9"/>
      <c r="BO148" s="8"/>
      <c r="BP148" s="9"/>
      <c r="BR148" s="8"/>
      <c r="BS148" s="9"/>
      <c r="BV148" s="8"/>
      <c r="BW148" s="9"/>
      <c r="CE148" s="8"/>
      <c r="CF148" s="9"/>
      <c r="CJ148" s="8"/>
      <c r="CK148" s="9"/>
      <c r="CL148" s="9"/>
      <c r="CM148" s="9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</row>
    <row r="149" spans="2:172" s="3" customFormat="1">
      <c r="B149" s="93"/>
      <c r="C149" s="101"/>
      <c r="P149" s="8"/>
      <c r="Q149" s="9"/>
      <c r="U149" s="8"/>
      <c r="V149" s="9"/>
      <c r="AF149" s="4"/>
      <c r="AJ149" s="8"/>
      <c r="AK149" s="9"/>
      <c r="AO149" s="8"/>
      <c r="AP149" s="9"/>
      <c r="AS149" s="8"/>
      <c r="AT149" s="9"/>
      <c r="BA149" s="8"/>
      <c r="BB149" s="9"/>
      <c r="BE149" s="8"/>
      <c r="BF149" s="9"/>
      <c r="BG149" s="5"/>
      <c r="BK149" s="8"/>
      <c r="BL149" s="9"/>
      <c r="BO149" s="8"/>
      <c r="BP149" s="9"/>
      <c r="BR149" s="8"/>
      <c r="BS149" s="9"/>
      <c r="BV149" s="8"/>
      <c r="BW149" s="9"/>
      <c r="CE149" s="8"/>
      <c r="CF149" s="9"/>
      <c r="CJ149" s="8"/>
      <c r="CK149" s="9"/>
      <c r="CL149" s="9"/>
      <c r="CM149" s="9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</row>
    <row r="150" spans="2:172" s="3" customFormat="1">
      <c r="B150" s="93"/>
      <c r="C150" s="101"/>
      <c r="P150" s="8"/>
      <c r="Q150" s="9"/>
      <c r="U150" s="8"/>
      <c r="V150" s="9"/>
      <c r="AF150" s="4"/>
      <c r="AJ150" s="8"/>
      <c r="AK150" s="9"/>
      <c r="AO150" s="8"/>
      <c r="AP150" s="9"/>
      <c r="AS150" s="8"/>
      <c r="AT150" s="9"/>
      <c r="BA150" s="8"/>
      <c r="BB150" s="9"/>
      <c r="BE150" s="8"/>
      <c r="BF150" s="9"/>
      <c r="BG150" s="5"/>
      <c r="BK150" s="8"/>
      <c r="BL150" s="9"/>
      <c r="BO150" s="8"/>
      <c r="BP150" s="9"/>
      <c r="BR150" s="8"/>
      <c r="BS150" s="9"/>
      <c r="BV150" s="8"/>
      <c r="BW150" s="9"/>
      <c r="CE150" s="8"/>
      <c r="CF150" s="9"/>
      <c r="CJ150" s="8"/>
      <c r="CK150" s="9"/>
      <c r="CL150" s="9"/>
      <c r="CM150" s="9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</row>
    <row r="151" spans="2:172" s="3" customFormat="1">
      <c r="B151" s="93"/>
      <c r="C151" s="101"/>
      <c r="P151" s="8"/>
      <c r="Q151" s="9"/>
      <c r="U151" s="8"/>
      <c r="V151" s="9"/>
      <c r="AF151" s="4"/>
      <c r="AJ151" s="8"/>
      <c r="AK151" s="9"/>
      <c r="AO151" s="8"/>
      <c r="AP151" s="9"/>
      <c r="AS151" s="8"/>
      <c r="AT151" s="9"/>
      <c r="BA151" s="8"/>
      <c r="BB151" s="9"/>
      <c r="BE151" s="8"/>
      <c r="BF151" s="9"/>
      <c r="BG151" s="5"/>
      <c r="BK151" s="8"/>
      <c r="BL151" s="9"/>
      <c r="BO151" s="8"/>
      <c r="BP151" s="9"/>
      <c r="BR151" s="8"/>
      <c r="BS151" s="9"/>
      <c r="BV151" s="8"/>
      <c r="BW151" s="9"/>
      <c r="CE151" s="8"/>
      <c r="CF151" s="9"/>
      <c r="CJ151" s="8"/>
      <c r="CK151" s="9"/>
      <c r="CL151" s="9"/>
      <c r="CM151" s="9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</row>
    <row r="152" spans="2:172" s="3" customFormat="1">
      <c r="B152" s="93"/>
      <c r="C152" s="101"/>
      <c r="P152" s="8"/>
      <c r="Q152" s="9"/>
      <c r="U152" s="8"/>
      <c r="V152" s="9"/>
      <c r="AF152" s="4"/>
      <c r="AJ152" s="8"/>
      <c r="AK152" s="9"/>
      <c r="AO152" s="8"/>
      <c r="AP152" s="9"/>
      <c r="AS152" s="8"/>
      <c r="AT152" s="9"/>
      <c r="BA152" s="8"/>
      <c r="BB152" s="9"/>
      <c r="BE152" s="8"/>
      <c r="BF152" s="9"/>
      <c r="BG152" s="5"/>
      <c r="BK152" s="8"/>
      <c r="BL152" s="9"/>
      <c r="BO152" s="8"/>
      <c r="BP152" s="9"/>
      <c r="BR152" s="8"/>
      <c r="BS152" s="9"/>
      <c r="BV152" s="8"/>
      <c r="BW152" s="9"/>
      <c r="CE152" s="8"/>
      <c r="CF152" s="9"/>
      <c r="CJ152" s="8"/>
      <c r="CK152" s="9"/>
      <c r="CL152" s="9"/>
      <c r="CM152" s="9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</row>
    <row r="153" spans="2:172" s="3" customFormat="1">
      <c r="B153" s="93"/>
      <c r="C153" s="101"/>
      <c r="P153" s="8"/>
      <c r="Q153" s="9"/>
      <c r="U153" s="8"/>
      <c r="V153" s="9"/>
      <c r="AF153" s="4"/>
      <c r="AJ153" s="8"/>
      <c r="AK153" s="9"/>
      <c r="AO153" s="8"/>
      <c r="AP153" s="9"/>
      <c r="AS153" s="8"/>
      <c r="AT153" s="9"/>
      <c r="BA153" s="8"/>
      <c r="BB153" s="9"/>
      <c r="BE153" s="8"/>
      <c r="BF153" s="9"/>
      <c r="BG153" s="5"/>
      <c r="BK153" s="8"/>
      <c r="BL153" s="9"/>
      <c r="BO153" s="8"/>
      <c r="BP153" s="9"/>
      <c r="BR153" s="8"/>
      <c r="BS153" s="9"/>
      <c r="BV153" s="8"/>
      <c r="BW153" s="9"/>
      <c r="CE153" s="8"/>
      <c r="CF153" s="9"/>
      <c r="CJ153" s="8"/>
      <c r="CK153" s="9"/>
      <c r="CL153" s="9"/>
      <c r="CM153" s="9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</row>
    <row r="154" spans="2:172" s="3" customFormat="1">
      <c r="B154" s="93"/>
      <c r="C154" s="101"/>
      <c r="P154" s="8"/>
      <c r="Q154" s="9"/>
      <c r="U154" s="8"/>
      <c r="V154" s="9"/>
      <c r="AF154" s="4"/>
      <c r="AJ154" s="8"/>
      <c r="AK154" s="9"/>
      <c r="AO154" s="8"/>
      <c r="AP154" s="9"/>
      <c r="AS154" s="8"/>
      <c r="AT154" s="9"/>
      <c r="BA154" s="8"/>
      <c r="BB154" s="9"/>
      <c r="BE154" s="8"/>
      <c r="BF154" s="9"/>
      <c r="BG154" s="5"/>
      <c r="BK154" s="8"/>
      <c r="BL154" s="9"/>
      <c r="BO154" s="8"/>
      <c r="BP154" s="9"/>
      <c r="BR154" s="8"/>
      <c r="BS154" s="9"/>
      <c r="BV154" s="8"/>
      <c r="BW154" s="9"/>
      <c r="CE154" s="8"/>
      <c r="CF154" s="9"/>
      <c r="CJ154" s="8"/>
      <c r="CK154" s="9"/>
      <c r="CL154" s="9"/>
      <c r="CM154" s="9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</row>
    <row r="155" spans="2:172" s="3" customFormat="1">
      <c r="B155" s="93"/>
      <c r="C155" s="101"/>
      <c r="P155" s="8"/>
      <c r="Q155" s="9"/>
      <c r="U155" s="8"/>
      <c r="V155" s="9"/>
      <c r="AF155" s="4"/>
      <c r="AJ155" s="8"/>
      <c r="AK155" s="9"/>
      <c r="AO155" s="8"/>
      <c r="AP155" s="9"/>
      <c r="AS155" s="8"/>
      <c r="AT155" s="9"/>
      <c r="BA155" s="8"/>
      <c r="BB155" s="9"/>
      <c r="BE155" s="8"/>
      <c r="BF155" s="9"/>
      <c r="BG155" s="5"/>
      <c r="BK155" s="8"/>
      <c r="BL155" s="9"/>
      <c r="BO155" s="8"/>
      <c r="BP155" s="9"/>
      <c r="BR155" s="8"/>
      <c r="BS155" s="9"/>
      <c r="BV155" s="8"/>
      <c r="BW155" s="9"/>
      <c r="CE155" s="8"/>
      <c r="CF155" s="9"/>
      <c r="CJ155" s="8"/>
      <c r="CK155" s="9"/>
      <c r="CL155" s="9"/>
      <c r="CM155" s="9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</row>
    <row r="156" spans="2:172" s="3" customFormat="1">
      <c r="B156" s="93"/>
      <c r="C156" s="101"/>
      <c r="P156" s="8"/>
      <c r="Q156" s="9"/>
      <c r="U156" s="8"/>
      <c r="V156" s="9"/>
      <c r="AF156" s="4"/>
      <c r="AJ156" s="8"/>
      <c r="AK156" s="9"/>
      <c r="AO156" s="8"/>
      <c r="AP156" s="9"/>
      <c r="AS156" s="8"/>
      <c r="AT156" s="9"/>
      <c r="BA156" s="8"/>
      <c r="BB156" s="9"/>
      <c r="BE156" s="8"/>
      <c r="BF156" s="9"/>
      <c r="BG156" s="5"/>
      <c r="BK156" s="8"/>
      <c r="BL156" s="9"/>
      <c r="BO156" s="8"/>
      <c r="BP156" s="9"/>
      <c r="BR156" s="8"/>
      <c r="BS156" s="9"/>
      <c r="BV156" s="8"/>
      <c r="BW156" s="9"/>
      <c r="CB156" s="15"/>
      <c r="CE156" s="8"/>
      <c r="CF156" s="9"/>
      <c r="CJ156" s="8"/>
      <c r="CK156" s="9"/>
      <c r="CL156" s="9"/>
      <c r="CM156" s="9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</row>
    <row r="157" spans="2:172" s="3" customFormat="1">
      <c r="B157" s="93"/>
      <c r="C157" s="101"/>
      <c r="P157" s="8"/>
      <c r="Q157" s="9"/>
      <c r="U157" s="8"/>
      <c r="V157" s="9"/>
      <c r="AF157" s="4"/>
      <c r="AJ157" s="8"/>
      <c r="AK157" s="9"/>
      <c r="AO157" s="8"/>
      <c r="AP157" s="9"/>
      <c r="AS157" s="8"/>
      <c r="AT157" s="9"/>
      <c r="BA157" s="8"/>
      <c r="BB157" s="9"/>
      <c r="BE157" s="8"/>
      <c r="BF157" s="9"/>
      <c r="BG157" s="5"/>
      <c r="BK157" s="8"/>
      <c r="BL157" s="9"/>
      <c r="BO157" s="8"/>
      <c r="BP157" s="9"/>
      <c r="BR157" s="8"/>
      <c r="BS157" s="9"/>
      <c r="BV157" s="8"/>
      <c r="BW157" s="9"/>
      <c r="CE157" s="8"/>
      <c r="CF157" s="9"/>
      <c r="CJ157" s="8"/>
      <c r="CK157" s="9"/>
      <c r="CL157" s="9"/>
      <c r="CM157" s="9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</row>
    <row r="158" spans="2:172" s="3" customFormat="1">
      <c r="B158" s="93"/>
      <c r="C158" s="101"/>
      <c r="P158" s="8"/>
      <c r="Q158" s="9"/>
      <c r="U158" s="8"/>
      <c r="V158" s="9"/>
      <c r="AF158" s="4"/>
      <c r="AJ158" s="8"/>
      <c r="AK158" s="9"/>
      <c r="AO158" s="8"/>
      <c r="AP158" s="9"/>
      <c r="AS158" s="8"/>
      <c r="AT158" s="9"/>
      <c r="BA158" s="8"/>
      <c r="BB158" s="9"/>
      <c r="BE158" s="8"/>
      <c r="BF158" s="9"/>
      <c r="BG158" s="5"/>
      <c r="BK158" s="8"/>
      <c r="BL158" s="9"/>
      <c r="BO158" s="8"/>
      <c r="BP158" s="9"/>
      <c r="BR158" s="8"/>
      <c r="BS158" s="9"/>
      <c r="BV158" s="8"/>
      <c r="BW158" s="9"/>
      <c r="CE158" s="8"/>
      <c r="CF158" s="9"/>
      <c r="CJ158" s="8"/>
      <c r="CK158" s="9"/>
      <c r="CL158" s="9"/>
      <c r="CM158" s="9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</row>
    <row r="159" spans="2:172" s="3" customFormat="1">
      <c r="B159" s="93"/>
      <c r="C159" s="101"/>
      <c r="P159" s="8"/>
      <c r="Q159" s="9"/>
      <c r="U159" s="8"/>
      <c r="V159" s="9"/>
      <c r="AF159" s="4"/>
      <c r="AJ159" s="8"/>
      <c r="AK159" s="9"/>
      <c r="AO159" s="8"/>
      <c r="AP159" s="9"/>
      <c r="AS159" s="8"/>
      <c r="AT159" s="9"/>
      <c r="BA159" s="8"/>
      <c r="BB159" s="9"/>
      <c r="BE159" s="8"/>
      <c r="BF159" s="9"/>
      <c r="BG159" s="5"/>
      <c r="BK159" s="8"/>
      <c r="BL159" s="9"/>
      <c r="BO159" s="8"/>
      <c r="BP159" s="9"/>
      <c r="BR159" s="8"/>
      <c r="BS159" s="9"/>
      <c r="BV159" s="8"/>
      <c r="BW159" s="9"/>
      <c r="CE159" s="8"/>
      <c r="CF159" s="9"/>
      <c r="CJ159" s="8"/>
      <c r="CK159" s="9"/>
      <c r="CL159" s="9"/>
      <c r="CM159" s="9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</row>
    <row r="160" spans="2:172" s="3" customFormat="1">
      <c r="B160" s="93"/>
      <c r="C160" s="101"/>
      <c r="P160" s="8"/>
      <c r="Q160" s="9"/>
      <c r="U160" s="8"/>
      <c r="V160" s="9"/>
      <c r="AF160" s="4"/>
      <c r="AJ160" s="8"/>
      <c r="AK160" s="9"/>
      <c r="AO160" s="8"/>
      <c r="AP160" s="9"/>
      <c r="AS160" s="8"/>
      <c r="AT160" s="9"/>
      <c r="BA160" s="8"/>
      <c r="BB160" s="9"/>
      <c r="BE160" s="8"/>
      <c r="BF160" s="9"/>
      <c r="BG160" s="5"/>
      <c r="BK160" s="8"/>
      <c r="BL160" s="9"/>
      <c r="BO160" s="8"/>
      <c r="BP160" s="9"/>
      <c r="BR160" s="8"/>
      <c r="BS160" s="9"/>
      <c r="BV160" s="8"/>
      <c r="BW160" s="9"/>
      <c r="CE160" s="8"/>
      <c r="CF160" s="9"/>
      <c r="CJ160" s="8"/>
      <c r="CK160" s="9"/>
      <c r="CL160" s="9"/>
      <c r="CM160" s="9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</row>
    <row r="161" spans="2:172" s="3" customFormat="1">
      <c r="B161" s="93"/>
      <c r="C161" s="101"/>
      <c r="P161" s="8"/>
      <c r="Q161" s="9"/>
      <c r="U161" s="8"/>
      <c r="V161" s="9"/>
      <c r="AF161" s="4"/>
      <c r="AJ161" s="8"/>
      <c r="AK161" s="9"/>
      <c r="AO161" s="8"/>
      <c r="AP161" s="9"/>
      <c r="AS161" s="8"/>
      <c r="AT161" s="9"/>
      <c r="BA161" s="8"/>
      <c r="BB161" s="9"/>
      <c r="BE161" s="8"/>
      <c r="BF161" s="9"/>
      <c r="BG161" s="5"/>
      <c r="BK161" s="8"/>
      <c r="BL161" s="9"/>
      <c r="BO161" s="8"/>
      <c r="BP161" s="9"/>
      <c r="BR161" s="8"/>
      <c r="BS161" s="9"/>
      <c r="BV161" s="8"/>
      <c r="BW161" s="9"/>
      <c r="CE161" s="8"/>
      <c r="CF161" s="9"/>
      <c r="CJ161" s="8"/>
      <c r="CK161" s="9"/>
      <c r="CL161" s="9"/>
      <c r="CM161" s="9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</row>
    <row r="162" spans="2:172" s="3" customFormat="1">
      <c r="B162" s="93"/>
      <c r="C162" s="101"/>
      <c r="P162" s="8"/>
      <c r="Q162" s="9"/>
      <c r="U162" s="8"/>
      <c r="V162" s="9"/>
      <c r="AF162" s="4"/>
      <c r="AJ162" s="8"/>
      <c r="AK162" s="9"/>
      <c r="AO162" s="8"/>
      <c r="AP162" s="9"/>
      <c r="AS162" s="8"/>
      <c r="AT162" s="9"/>
      <c r="BA162" s="8"/>
      <c r="BB162" s="9"/>
      <c r="BE162" s="8"/>
      <c r="BF162" s="9"/>
      <c r="BG162" s="5"/>
      <c r="BK162" s="8"/>
      <c r="BL162" s="9"/>
      <c r="BO162" s="8"/>
      <c r="BP162" s="9"/>
      <c r="BR162" s="8"/>
      <c r="BS162" s="9"/>
      <c r="BV162" s="8"/>
      <c r="BW162" s="9"/>
      <c r="CE162" s="8"/>
      <c r="CF162" s="9"/>
      <c r="CJ162" s="8"/>
      <c r="CK162" s="9"/>
      <c r="CL162" s="9"/>
      <c r="CM162" s="9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</row>
    <row r="163" spans="2:172" s="3" customFormat="1">
      <c r="B163" s="93"/>
      <c r="C163" s="101"/>
      <c r="P163" s="8"/>
      <c r="Q163" s="9"/>
      <c r="U163" s="8"/>
      <c r="V163" s="9"/>
      <c r="AF163" s="4"/>
      <c r="AJ163" s="8"/>
      <c r="AK163" s="9"/>
      <c r="AO163" s="8"/>
      <c r="AP163" s="9"/>
      <c r="AS163" s="8"/>
      <c r="AT163" s="9"/>
      <c r="BA163" s="8"/>
      <c r="BB163" s="9"/>
      <c r="BE163" s="8"/>
      <c r="BF163" s="9"/>
      <c r="BG163" s="5"/>
      <c r="BK163" s="8"/>
      <c r="BL163" s="9"/>
      <c r="BO163" s="8"/>
      <c r="BP163" s="9"/>
      <c r="BR163" s="8"/>
      <c r="BS163" s="9"/>
      <c r="BV163" s="8"/>
      <c r="BW163" s="9"/>
      <c r="CE163" s="8"/>
      <c r="CF163" s="9"/>
      <c r="CJ163" s="8"/>
      <c r="CK163" s="9"/>
      <c r="CL163" s="9"/>
      <c r="CM163" s="9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</row>
    <row r="164" spans="2:172" s="3" customFormat="1">
      <c r="B164" s="93"/>
      <c r="C164" s="101"/>
      <c r="P164" s="8"/>
      <c r="Q164" s="9"/>
      <c r="U164" s="8"/>
      <c r="V164" s="9"/>
      <c r="AF164" s="4"/>
      <c r="AJ164" s="8"/>
      <c r="AK164" s="9"/>
      <c r="AO164" s="8"/>
      <c r="AP164" s="9"/>
      <c r="AS164" s="8"/>
      <c r="AT164" s="9"/>
      <c r="BA164" s="8"/>
      <c r="BB164" s="9"/>
      <c r="BE164" s="8"/>
      <c r="BF164" s="9"/>
      <c r="BG164" s="5"/>
      <c r="BK164" s="8"/>
      <c r="BL164" s="9"/>
      <c r="BO164" s="8"/>
      <c r="BP164" s="9"/>
      <c r="BR164" s="8"/>
      <c r="BS164" s="9"/>
      <c r="BV164" s="8"/>
      <c r="BW164" s="9"/>
      <c r="CE164" s="8"/>
      <c r="CF164" s="9"/>
      <c r="CJ164" s="8"/>
      <c r="CK164" s="9"/>
      <c r="CL164" s="9"/>
      <c r="CM164" s="9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</row>
    <row r="165" spans="2:172" s="3" customFormat="1">
      <c r="B165" s="93"/>
      <c r="C165" s="101"/>
      <c r="P165" s="8"/>
      <c r="Q165" s="9"/>
      <c r="U165" s="8"/>
      <c r="V165" s="9"/>
      <c r="AF165" s="4"/>
      <c r="AJ165" s="8"/>
      <c r="AK165" s="9"/>
      <c r="AO165" s="8"/>
      <c r="AP165" s="9"/>
      <c r="AS165" s="8"/>
      <c r="AT165" s="9"/>
      <c r="BA165" s="8"/>
      <c r="BB165" s="9"/>
      <c r="BE165" s="8"/>
      <c r="BF165" s="9"/>
      <c r="BG165" s="5"/>
      <c r="BK165" s="8"/>
      <c r="BL165" s="9"/>
      <c r="BO165" s="8"/>
      <c r="BP165" s="9"/>
      <c r="BR165" s="8"/>
      <c r="BS165" s="9"/>
      <c r="BV165" s="8"/>
      <c r="BW165" s="9"/>
      <c r="CE165" s="8"/>
      <c r="CF165" s="9"/>
      <c r="CJ165" s="8"/>
      <c r="CK165" s="9"/>
      <c r="CL165" s="9"/>
      <c r="CM165" s="9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</row>
    <row r="166" spans="2:172" s="3" customFormat="1">
      <c r="B166" s="93"/>
      <c r="C166" s="101"/>
      <c r="P166" s="8"/>
      <c r="Q166" s="9"/>
      <c r="U166" s="8"/>
      <c r="V166" s="9"/>
      <c r="AF166" s="4"/>
      <c r="AJ166" s="8"/>
      <c r="AK166" s="9"/>
      <c r="AO166" s="8"/>
      <c r="AP166" s="9"/>
      <c r="AS166" s="8"/>
      <c r="AT166" s="9"/>
      <c r="BA166" s="8"/>
      <c r="BB166" s="9"/>
      <c r="BE166" s="8"/>
      <c r="BF166" s="9"/>
      <c r="BG166" s="5"/>
      <c r="BK166" s="8"/>
      <c r="BL166" s="9"/>
      <c r="BO166" s="8"/>
      <c r="BP166" s="9"/>
      <c r="BR166" s="8"/>
      <c r="BS166" s="9"/>
      <c r="BV166" s="8"/>
      <c r="BW166" s="9"/>
      <c r="CE166" s="8"/>
      <c r="CF166" s="9"/>
      <c r="CJ166" s="8"/>
      <c r="CK166" s="9"/>
      <c r="CL166" s="9"/>
      <c r="CM166" s="9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</row>
    <row r="167" spans="2:172" s="3" customFormat="1">
      <c r="B167" s="93"/>
      <c r="C167" s="101"/>
      <c r="P167" s="8"/>
      <c r="Q167" s="9"/>
      <c r="U167" s="8"/>
      <c r="V167" s="9"/>
      <c r="AF167" s="4"/>
      <c r="AJ167" s="8"/>
      <c r="AK167" s="9"/>
      <c r="AO167" s="8"/>
      <c r="AP167" s="9"/>
      <c r="AS167" s="8"/>
      <c r="AT167" s="9"/>
      <c r="BA167" s="8"/>
      <c r="BB167" s="9"/>
      <c r="BE167" s="8"/>
      <c r="BF167" s="9"/>
      <c r="BG167" s="5"/>
      <c r="BK167" s="8"/>
      <c r="BL167" s="9"/>
      <c r="BO167" s="8"/>
      <c r="BP167" s="9"/>
      <c r="BR167" s="8"/>
      <c r="BS167" s="9"/>
      <c r="BV167" s="8"/>
      <c r="BW167" s="9"/>
      <c r="CE167" s="8"/>
      <c r="CF167" s="9"/>
      <c r="CJ167" s="8"/>
      <c r="CK167" s="9"/>
      <c r="CL167" s="9"/>
      <c r="CM167" s="9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</row>
    <row r="168" spans="2:172" s="3" customFormat="1">
      <c r="B168" s="93"/>
      <c r="C168" s="101"/>
      <c r="P168" s="8"/>
      <c r="Q168" s="9"/>
      <c r="U168" s="8"/>
      <c r="V168" s="9"/>
      <c r="AF168" s="4"/>
      <c r="AJ168" s="8"/>
      <c r="AK168" s="9"/>
      <c r="AO168" s="8"/>
      <c r="AP168" s="9"/>
      <c r="AS168" s="8"/>
      <c r="AT168" s="9"/>
      <c r="BA168" s="8"/>
      <c r="BB168" s="9"/>
      <c r="BE168" s="8"/>
      <c r="BF168" s="9"/>
      <c r="BG168" s="5"/>
      <c r="BK168" s="8"/>
      <c r="BL168" s="9"/>
      <c r="BO168" s="8"/>
      <c r="BP168" s="9"/>
      <c r="BR168" s="8"/>
      <c r="BS168" s="9"/>
      <c r="BV168" s="8"/>
      <c r="BW168" s="9"/>
      <c r="CE168" s="8"/>
      <c r="CF168" s="9"/>
      <c r="CJ168" s="8"/>
      <c r="CK168" s="9"/>
      <c r="CL168" s="9"/>
      <c r="CM168" s="9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</row>
    <row r="169" spans="2:172" s="3" customFormat="1">
      <c r="B169" s="93"/>
      <c r="C169" s="101"/>
      <c r="P169" s="8"/>
      <c r="Q169" s="9"/>
      <c r="U169" s="8"/>
      <c r="V169" s="9"/>
      <c r="AF169" s="4"/>
      <c r="AJ169" s="8"/>
      <c r="AK169" s="9"/>
      <c r="AO169" s="8"/>
      <c r="AP169" s="9"/>
      <c r="AS169" s="8"/>
      <c r="AT169" s="9"/>
      <c r="BA169" s="8"/>
      <c r="BB169" s="9"/>
      <c r="BE169" s="8"/>
      <c r="BF169" s="9"/>
      <c r="BG169" s="5"/>
      <c r="BK169" s="8"/>
      <c r="BL169" s="9"/>
      <c r="BO169" s="8"/>
      <c r="BP169" s="9"/>
      <c r="BR169" s="8"/>
      <c r="BS169" s="9"/>
      <c r="BV169" s="8"/>
      <c r="BW169" s="9"/>
      <c r="CE169" s="8"/>
      <c r="CF169" s="9"/>
      <c r="CJ169" s="8"/>
      <c r="CK169" s="9"/>
      <c r="CL169" s="9"/>
      <c r="CM169" s="9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</row>
    <row r="170" spans="2:172" s="3" customFormat="1">
      <c r="B170" s="93"/>
      <c r="C170" s="101"/>
      <c r="P170" s="8"/>
      <c r="Q170" s="9"/>
      <c r="U170" s="8"/>
      <c r="V170" s="9"/>
      <c r="AF170" s="4"/>
      <c r="AJ170" s="8"/>
      <c r="AK170" s="9"/>
      <c r="AO170" s="8"/>
      <c r="AP170" s="9"/>
      <c r="AS170" s="8"/>
      <c r="AT170" s="9"/>
      <c r="BA170" s="8"/>
      <c r="BB170" s="9"/>
      <c r="BE170" s="8"/>
      <c r="BF170" s="9"/>
      <c r="BG170" s="5"/>
      <c r="BK170" s="18"/>
      <c r="BL170" s="9"/>
      <c r="BO170" s="8"/>
      <c r="BP170" s="9"/>
      <c r="BR170" s="8"/>
      <c r="BS170" s="9"/>
      <c r="BV170" s="8"/>
      <c r="BW170" s="9"/>
      <c r="CE170" s="8"/>
      <c r="CF170" s="9"/>
      <c r="CJ170" s="8"/>
      <c r="CK170" s="9"/>
      <c r="CL170" s="9"/>
      <c r="CM170" s="9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</row>
    <row r="171" spans="2:172" s="17" customFormat="1">
      <c r="B171" s="94"/>
      <c r="C171" s="102"/>
      <c r="P171" s="18"/>
      <c r="Q171" s="18"/>
      <c r="U171" s="18"/>
      <c r="V171" s="18"/>
      <c r="AJ171" s="18"/>
      <c r="AK171" s="18"/>
      <c r="AO171" s="18"/>
      <c r="AP171" s="18"/>
      <c r="AS171" s="18"/>
      <c r="AT171" s="18"/>
      <c r="BA171" s="18"/>
      <c r="BB171" s="18"/>
      <c r="BE171" s="18"/>
      <c r="BF171" s="18"/>
      <c r="BK171" s="18"/>
      <c r="BL171" s="18"/>
      <c r="BO171" s="18"/>
      <c r="BP171" s="18"/>
      <c r="BR171" s="18"/>
      <c r="BS171" s="18"/>
      <c r="BV171" s="18"/>
      <c r="BW171" s="18"/>
      <c r="CE171" s="18"/>
      <c r="CF171" s="18"/>
      <c r="CJ171" s="18"/>
      <c r="CK171" s="18"/>
      <c r="CL171" s="18"/>
      <c r="CM171" s="18"/>
    </row>
    <row r="172" spans="2:172" s="17" customFormat="1">
      <c r="B172" s="94"/>
      <c r="C172" s="102"/>
      <c r="P172" s="18"/>
      <c r="Q172" s="18"/>
      <c r="U172" s="18"/>
      <c r="V172" s="18"/>
      <c r="AJ172" s="18"/>
      <c r="AK172" s="18"/>
      <c r="AO172" s="18"/>
      <c r="AP172" s="18"/>
      <c r="AS172" s="18"/>
      <c r="AT172" s="18"/>
      <c r="BA172" s="18"/>
      <c r="BB172" s="18"/>
      <c r="BE172" s="18"/>
      <c r="BF172" s="18"/>
      <c r="BK172" s="18"/>
      <c r="BL172" s="18"/>
      <c r="BO172" s="18"/>
      <c r="BP172" s="18"/>
      <c r="BR172" s="18"/>
      <c r="BS172" s="18"/>
      <c r="BV172" s="18"/>
      <c r="BW172" s="18"/>
      <c r="CE172" s="18"/>
      <c r="CF172" s="18"/>
      <c r="CJ172" s="18"/>
      <c r="CK172" s="18"/>
      <c r="CL172" s="18"/>
      <c r="CM172" s="18"/>
    </row>
    <row r="173" spans="2:172" s="17" customFormat="1">
      <c r="B173" s="94"/>
      <c r="C173" s="102"/>
      <c r="P173" s="18"/>
      <c r="Q173" s="18"/>
      <c r="U173" s="18"/>
      <c r="V173" s="18"/>
      <c r="AJ173" s="18"/>
      <c r="AK173" s="18"/>
      <c r="AO173" s="18"/>
      <c r="AP173" s="18"/>
      <c r="AS173" s="18"/>
      <c r="AT173" s="18"/>
      <c r="BA173" s="18"/>
      <c r="BB173" s="18"/>
      <c r="BE173" s="18"/>
      <c r="BF173" s="18"/>
      <c r="BK173" s="18"/>
      <c r="BL173" s="18"/>
      <c r="BO173" s="18"/>
      <c r="BP173" s="18"/>
      <c r="BR173" s="18"/>
      <c r="BS173" s="18"/>
      <c r="BV173" s="18"/>
      <c r="BW173" s="18"/>
      <c r="CE173" s="18"/>
      <c r="CF173" s="18"/>
      <c r="CJ173" s="18"/>
      <c r="CK173" s="18"/>
      <c r="CL173" s="18"/>
      <c r="CM173" s="18"/>
    </row>
    <row r="174" spans="2:172" s="17" customFormat="1">
      <c r="B174" s="94"/>
      <c r="C174" s="102"/>
      <c r="P174" s="18"/>
      <c r="Q174" s="18"/>
      <c r="U174" s="18"/>
      <c r="V174" s="18"/>
      <c r="AJ174" s="18"/>
      <c r="AK174" s="18"/>
      <c r="AO174" s="18"/>
      <c r="AP174" s="18"/>
      <c r="AS174" s="18"/>
      <c r="AT174" s="18"/>
      <c r="BA174" s="18"/>
      <c r="BB174" s="18"/>
      <c r="BE174" s="18"/>
      <c r="BF174" s="18"/>
      <c r="BK174" s="18"/>
      <c r="BL174" s="18"/>
      <c r="BO174" s="18"/>
      <c r="BP174" s="18"/>
      <c r="BR174" s="18"/>
      <c r="BS174" s="18"/>
      <c r="BV174" s="18"/>
      <c r="BW174" s="18"/>
      <c r="CE174" s="18"/>
      <c r="CF174" s="18"/>
      <c r="CJ174" s="18"/>
      <c r="CK174" s="18"/>
      <c r="CL174" s="18"/>
      <c r="CM174" s="18"/>
    </row>
    <row r="175" spans="2:172" s="17" customFormat="1">
      <c r="B175" s="94"/>
      <c r="C175" s="102"/>
      <c r="P175" s="18"/>
      <c r="Q175" s="18"/>
      <c r="U175" s="18"/>
      <c r="V175" s="18"/>
      <c r="AJ175" s="18"/>
      <c r="AK175" s="18"/>
      <c r="AO175" s="18"/>
      <c r="AP175" s="18"/>
      <c r="AS175" s="18"/>
      <c r="AT175" s="18"/>
      <c r="BA175" s="18"/>
      <c r="BB175" s="18"/>
      <c r="BE175" s="18"/>
      <c r="BF175" s="18"/>
      <c r="BK175" s="18"/>
      <c r="BL175" s="18"/>
      <c r="BO175" s="18"/>
      <c r="BP175" s="18"/>
      <c r="BR175" s="18"/>
      <c r="BS175" s="18"/>
      <c r="BV175" s="18"/>
      <c r="BW175" s="18"/>
      <c r="CE175" s="18"/>
      <c r="CF175" s="18"/>
      <c r="CJ175" s="18"/>
      <c r="CK175" s="18"/>
      <c r="CL175" s="18"/>
      <c r="CM175" s="18"/>
    </row>
    <row r="176" spans="2:172" s="17" customFormat="1">
      <c r="B176" s="94"/>
      <c r="C176" s="102"/>
      <c r="P176" s="18"/>
      <c r="Q176" s="18"/>
      <c r="U176" s="18"/>
      <c r="V176" s="18"/>
      <c r="AJ176" s="18"/>
      <c r="AK176" s="18"/>
      <c r="AO176" s="18"/>
      <c r="AP176" s="18"/>
      <c r="AS176" s="18"/>
      <c r="AT176" s="18"/>
      <c r="BA176" s="18"/>
      <c r="BB176" s="18"/>
      <c r="BE176" s="18"/>
      <c r="BF176" s="18"/>
      <c r="BK176" s="18"/>
      <c r="BL176" s="18"/>
      <c r="BO176" s="18"/>
      <c r="BP176" s="18"/>
      <c r="BR176" s="18"/>
      <c r="BS176" s="18"/>
      <c r="BV176" s="18"/>
      <c r="BW176" s="18"/>
      <c r="CE176" s="18"/>
      <c r="CF176" s="18"/>
      <c r="CJ176" s="18"/>
      <c r="CK176" s="18"/>
      <c r="CL176" s="18"/>
      <c r="CM176" s="18"/>
    </row>
    <row r="177" spans="2:91" s="17" customFormat="1">
      <c r="B177" s="94"/>
      <c r="C177" s="102"/>
      <c r="P177" s="18"/>
      <c r="Q177" s="18"/>
      <c r="U177" s="18"/>
      <c r="V177" s="18"/>
      <c r="AJ177" s="18"/>
      <c r="AK177" s="18"/>
      <c r="AO177" s="18"/>
      <c r="AP177" s="18"/>
      <c r="AS177" s="18"/>
      <c r="AT177" s="18"/>
      <c r="BA177" s="18"/>
      <c r="BB177" s="18"/>
      <c r="BE177" s="18"/>
      <c r="BF177" s="18"/>
      <c r="BK177" s="18"/>
      <c r="BL177" s="18"/>
      <c r="BO177" s="18"/>
      <c r="BP177" s="18"/>
      <c r="BR177" s="18"/>
      <c r="BS177" s="18"/>
      <c r="BV177" s="18"/>
      <c r="BW177" s="18"/>
      <c r="CE177" s="18"/>
      <c r="CF177" s="18"/>
      <c r="CJ177" s="18"/>
      <c r="CK177" s="18"/>
      <c r="CL177" s="18"/>
      <c r="CM177" s="18"/>
    </row>
    <row r="178" spans="2:91" s="17" customFormat="1">
      <c r="B178" s="94"/>
      <c r="C178" s="102"/>
      <c r="P178" s="18"/>
      <c r="Q178" s="18"/>
      <c r="U178" s="18"/>
      <c r="V178" s="18"/>
      <c r="AJ178" s="18"/>
      <c r="AK178" s="18"/>
      <c r="AO178" s="18"/>
      <c r="AP178" s="18"/>
      <c r="AS178" s="18"/>
      <c r="AT178" s="18"/>
      <c r="BA178" s="18"/>
      <c r="BB178" s="18"/>
      <c r="BE178" s="18"/>
      <c r="BF178" s="18"/>
      <c r="BK178" s="18"/>
      <c r="BL178" s="18"/>
      <c r="BO178" s="18"/>
      <c r="BP178" s="18"/>
      <c r="BR178" s="18"/>
      <c r="BS178" s="18"/>
      <c r="BV178" s="18"/>
      <c r="BW178" s="18"/>
      <c r="CE178" s="18"/>
      <c r="CF178" s="18"/>
      <c r="CJ178" s="18"/>
      <c r="CK178" s="18"/>
      <c r="CL178" s="18"/>
      <c r="CM178" s="18"/>
    </row>
    <row r="179" spans="2:91" s="17" customFormat="1">
      <c r="B179" s="94"/>
      <c r="C179" s="102"/>
      <c r="P179" s="18"/>
      <c r="Q179" s="18"/>
      <c r="U179" s="18"/>
      <c r="V179" s="18"/>
      <c r="AJ179" s="18"/>
      <c r="AK179" s="18"/>
      <c r="AO179" s="18"/>
      <c r="AP179" s="18"/>
      <c r="AS179" s="18"/>
      <c r="AT179" s="18"/>
      <c r="BA179" s="18"/>
      <c r="BB179" s="18"/>
      <c r="BE179" s="18"/>
      <c r="BF179" s="18"/>
      <c r="BK179" s="18"/>
      <c r="BL179" s="18"/>
      <c r="BO179" s="18"/>
      <c r="BP179" s="18"/>
      <c r="BR179" s="18"/>
      <c r="BS179" s="18"/>
      <c r="BV179" s="18"/>
      <c r="BW179" s="18"/>
      <c r="CE179" s="18"/>
      <c r="CF179" s="18"/>
      <c r="CJ179" s="18"/>
      <c r="CK179" s="18"/>
      <c r="CL179" s="18"/>
      <c r="CM179" s="18"/>
    </row>
    <row r="180" spans="2:91" s="17" customFormat="1">
      <c r="B180" s="94"/>
      <c r="C180" s="102"/>
      <c r="P180" s="18"/>
      <c r="Q180" s="18"/>
      <c r="U180" s="18"/>
      <c r="V180" s="18"/>
      <c r="AJ180" s="18"/>
      <c r="AK180" s="18"/>
      <c r="AO180" s="18"/>
      <c r="AP180" s="18"/>
      <c r="AS180" s="18"/>
      <c r="AT180" s="18"/>
      <c r="BA180" s="18"/>
      <c r="BB180" s="18"/>
      <c r="BE180" s="18"/>
      <c r="BF180" s="18"/>
      <c r="BK180" s="18"/>
      <c r="BL180" s="18"/>
      <c r="BO180" s="18"/>
      <c r="BP180" s="18"/>
      <c r="BR180" s="18"/>
      <c r="BS180" s="18"/>
      <c r="BV180" s="18"/>
      <c r="BW180" s="18"/>
      <c r="CE180" s="18"/>
      <c r="CF180" s="18"/>
      <c r="CJ180" s="18"/>
      <c r="CK180" s="18"/>
      <c r="CL180" s="18"/>
      <c r="CM180" s="18"/>
    </row>
    <row r="181" spans="2:91" s="17" customFormat="1">
      <c r="B181" s="94"/>
      <c r="C181" s="102"/>
      <c r="P181" s="18"/>
      <c r="Q181" s="18"/>
      <c r="U181" s="18"/>
      <c r="V181" s="18"/>
      <c r="AJ181" s="18"/>
      <c r="AK181" s="18"/>
      <c r="AO181" s="18"/>
      <c r="AP181" s="18"/>
      <c r="AS181" s="18"/>
      <c r="AT181" s="18"/>
      <c r="BA181" s="18"/>
      <c r="BB181" s="18"/>
      <c r="BE181" s="18"/>
      <c r="BF181" s="18"/>
      <c r="BK181" s="18"/>
      <c r="BL181" s="18"/>
      <c r="BO181" s="18"/>
      <c r="BP181" s="18"/>
      <c r="BR181" s="18"/>
      <c r="BS181" s="18"/>
      <c r="BV181" s="18"/>
      <c r="BW181" s="18"/>
      <c r="CE181" s="18"/>
      <c r="CF181" s="18"/>
      <c r="CJ181" s="18"/>
      <c r="CK181" s="18"/>
      <c r="CL181" s="18"/>
      <c r="CM181" s="18"/>
    </row>
    <row r="182" spans="2:91" s="17" customFormat="1">
      <c r="B182" s="94"/>
      <c r="C182" s="102"/>
      <c r="P182" s="18"/>
      <c r="Q182" s="18"/>
      <c r="U182" s="18"/>
      <c r="V182" s="18"/>
      <c r="AJ182" s="18"/>
      <c r="AK182" s="18"/>
      <c r="AO182" s="18"/>
      <c r="AP182" s="18"/>
      <c r="AS182" s="18"/>
      <c r="AT182" s="18"/>
      <c r="BA182" s="18"/>
      <c r="BB182" s="18"/>
      <c r="BE182" s="18"/>
      <c r="BF182" s="18"/>
      <c r="BK182" s="18"/>
      <c r="BL182" s="18"/>
      <c r="BO182" s="18"/>
      <c r="BP182" s="18"/>
      <c r="BR182" s="18"/>
      <c r="BS182" s="18"/>
      <c r="BV182" s="18"/>
      <c r="BW182" s="18"/>
      <c r="CE182" s="18"/>
      <c r="CF182" s="18"/>
      <c r="CJ182" s="18"/>
      <c r="CK182" s="18"/>
      <c r="CL182" s="18"/>
      <c r="CM182" s="18"/>
    </row>
    <row r="183" spans="2:91" s="17" customFormat="1">
      <c r="B183" s="94"/>
      <c r="C183" s="102"/>
      <c r="P183" s="18"/>
      <c r="Q183" s="18"/>
      <c r="U183" s="18"/>
      <c r="V183" s="18"/>
      <c r="AJ183" s="18"/>
      <c r="AK183" s="18"/>
      <c r="AO183" s="18"/>
      <c r="AP183" s="18"/>
      <c r="AS183" s="18"/>
      <c r="AT183" s="18"/>
      <c r="BA183" s="18"/>
      <c r="BB183" s="18"/>
      <c r="BE183" s="18"/>
      <c r="BF183" s="18"/>
      <c r="BK183" s="18"/>
      <c r="BL183" s="18"/>
      <c r="BO183" s="18"/>
      <c r="BP183" s="18"/>
      <c r="BR183" s="18"/>
      <c r="BS183" s="18"/>
      <c r="BV183" s="18"/>
      <c r="BW183" s="18"/>
      <c r="CE183" s="18"/>
      <c r="CF183" s="18"/>
      <c r="CJ183" s="18"/>
      <c r="CK183" s="18"/>
      <c r="CL183" s="18"/>
      <c r="CM183" s="18"/>
    </row>
    <row r="184" spans="2:91" s="17" customFormat="1">
      <c r="B184" s="94"/>
      <c r="C184" s="102"/>
      <c r="P184" s="18"/>
      <c r="Q184" s="18"/>
      <c r="U184" s="18"/>
      <c r="V184" s="18"/>
      <c r="AJ184" s="18"/>
      <c r="AK184" s="18"/>
      <c r="AO184" s="18"/>
      <c r="AP184" s="18"/>
      <c r="AS184" s="18"/>
      <c r="AT184" s="18"/>
      <c r="BA184" s="18"/>
      <c r="BB184" s="18"/>
      <c r="BE184" s="18"/>
      <c r="BF184" s="18"/>
      <c r="BK184" s="18"/>
      <c r="BL184" s="18"/>
      <c r="BO184" s="18"/>
      <c r="BP184" s="18"/>
      <c r="BR184" s="18"/>
      <c r="BS184" s="18"/>
      <c r="BV184" s="18"/>
      <c r="BW184" s="18"/>
      <c r="CE184" s="18"/>
      <c r="CF184" s="18"/>
      <c r="CJ184" s="18"/>
      <c r="CK184" s="18"/>
      <c r="CL184" s="18"/>
      <c r="CM184" s="18"/>
    </row>
    <row r="185" spans="2:91" s="17" customFormat="1">
      <c r="B185" s="94"/>
      <c r="C185" s="102"/>
      <c r="P185" s="18"/>
      <c r="Q185" s="18"/>
      <c r="U185" s="18"/>
      <c r="V185" s="18"/>
      <c r="AJ185" s="18"/>
      <c r="AK185" s="18"/>
      <c r="AO185" s="18"/>
      <c r="AP185" s="18"/>
      <c r="AS185" s="18"/>
      <c r="AT185" s="18"/>
      <c r="BA185" s="18"/>
      <c r="BB185" s="18"/>
      <c r="BE185" s="18"/>
      <c r="BF185" s="18"/>
      <c r="BK185" s="18"/>
      <c r="BL185" s="18"/>
      <c r="BO185" s="18"/>
      <c r="BP185" s="18"/>
      <c r="BR185" s="18"/>
      <c r="BS185" s="18"/>
      <c r="BV185" s="18"/>
      <c r="BW185" s="18"/>
      <c r="CE185" s="18"/>
      <c r="CF185" s="18"/>
      <c r="CJ185" s="18"/>
      <c r="CK185" s="18"/>
      <c r="CL185" s="18"/>
      <c r="CM185" s="18"/>
    </row>
    <row r="186" spans="2:91" s="17" customFormat="1">
      <c r="B186" s="94"/>
      <c r="C186" s="102"/>
      <c r="P186" s="18"/>
      <c r="Q186" s="18"/>
      <c r="U186" s="18"/>
      <c r="V186" s="18"/>
      <c r="AJ186" s="18"/>
      <c r="AK186" s="18"/>
      <c r="AO186" s="18"/>
      <c r="AP186" s="18"/>
      <c r="AS186" s="18"/>
      <c r="AT186" s="18"/>
      <c r="BA186" s="18"/>
      <c r="BB186" s="18"/>
      <c r="BE186" s="18"/>
      <c r="BF186" s="18"/>
      <c r="BK186" s="18"/>
      <c r="BL186" s="18"/>
      <c r="BO186" s="18"/>
      <c r="BP186" s="18"/>
      <c r="BR186" s="18"/>
      <c r="BS186" s="18"/>
      <c r="BV186" s="18"/>
      <c r="BW186" s="18"/>
      <c r="CE186" s="18"/>
      <c r="CF186" s="18"/>
      <c r="CJ186" s="18"/>
      <c r="CK186" s="18"/>
      <c r="CL186" s="18"/>
      <c r="CM186" s="18"/>
    </row>
    <row r="187" spans="2:91" s="17" customFormat="1">
      <c r="B187" s="94"/>
      <c r="C187" s="102"/>
      <c r="P187" s="18"/>
      <c r="Q187" s="18"/>
      <c r="U187" s="18"/>
      <c r="V187" s="18"/>
      <c r="AJ187" s="18"/>
      <c r="AK187" s="18"/>
      <c r="AO187" s="18"/>
      <c r="AP187" s="18"/>
      <c r="AS187" s="18"/>
      <c r="AT187" s="18"/>
      <c r="BA187" s="18"/>
      <c r="BB187" s="18"/>
      <c r="BE187" s="18"/>
      <c r="BF187" s="18"/>
      <c r="BK187" s="18"/>
      <c r="BL187" s="18"/>
      <c r="BO187" s="18"/>
      <c r="BP187" s="18"/>
      <c r="BR187" s="18"/>
      <c r="BS187" s="18"/>
      <c r="BV187" s="18"/>
      <c r="BW187" s="18"/>
      <c r="CE187" s="18"/>
      <c r="CF187" s="18"/>
      <c r="CJ187" s="18"/>
      <c r="CK187" s="18"/>
      <c r="CL187" s="18"/>
      <c r="CM187" s="18"/>
    </row>
    <row r="188" spans="2:91" s="17" customFormat="1">
      <c r="B188" s="94"/>
      <c r="C188" s="102"/>
      <c r="P188" s="18"/>
      <c r="Q188" s="18"/>
      <c r="U188" s="18"/>
      <c r="V188" s="18"/>
      <c r="AJ188" s="18"/>
      <c r="AK188" s="18"/>
      <c r="AO188" s="18"/>
      <c r="AP188" s="18"/>
      <c r="AS188" s="18"/>
      <c r="AT188" s="18"/>
      <c r="BA188" s="18"/>
      <c r="BB188" s="18"/>
      <c r="BE188" s="18"/>
      <c r="BF188" s="18"/>
      <c r="BK188" s="18"/>
      <c r="BL188" s="18"/>
      <c r="BO188" s="18"/>
      <c r="BP188" s="18"/>
      <c r="BR188" s="18"/>
      <c r="BS188" s="18"/>
      <c r="BV188" s="18"/>
      <c r="BW188" s="18"/>
      <c r="CE188" s="18"/>
      <c r="CF188" s="18"/>
      <c r="CJ188" s="18"/>
      <c r="CK188" s="18"/>
      <c r="CL188" s="18"/>
      <c r="CM188" s="18"/>
    </row>
    <row r="189" spans="2:91" s="17" customFormat="1">
      <c r="B189" s="94"/>
      <c r="C189" s="102"/>
      <c r="P189" s="18"/>
      <c r="Q189" s="18"/>
      <c r="U189" s="18"/>
      <c r="V189" s="18"/>
      <c r="AJ189" s="18"/>
      <c r="AK189" s="18"/>
      <c r="AO189" s="18"/>
      <c r="AP189" s="18"/>
      <c r="AS189" s="18"/>
      <c r="AT189" s="18"/>
      <c r="BA189" s="18"/>
      <c r="BB189" s="18"/>
      <c r="BE189" s="18"/>
      <c r="BF189" s="18"/>
      <c r="BK189" s="18"/>
      <c r="BL189" s="18"/>
      <c r="BO189" s="18"/>
      <c r="BP189" s="18"/>
      <c r="BR189" s="18"/>
      <c r="BS189" s="18"/>
      <c r="BV189" s="18"/>
      <c r="BW189" s="18"/>
      <c r="CE189" s="18"/>
      <c r="CF189" s="18"/>
      <c r="CJ189" s="18"/>
      <c r="CK189" s="18"/>
      <c r="CL189" s="18"/>
      <c r="CM189" s="18"/>
    </row>
    <row r="190" spans="2:91" s="17" customFormat="1">
      <c r="B190" s="94"/>
      <c r="C190" s="102"/>
      <c r="P190" s="18"/>
      <c r="Q190" s="18"/>
      <c r="U190" s="18"/>
      <c r="V190" s="18"/>
      <c r="AJ190" s="18"/>
      <c r="AK190" s="18"/>
      <c r="AO190" s="18"/>
      <c r="AP190" s="18"/>
      <c r="AS190" s="18"/>
      <c r="AT190" s="18"/>
      <c r="BA190" s="18"/>
      <c r="BB190" s="18"/>
      <c r="BE190" s="18"/>
      <c r="BF190" s="18"/>
      <c r="BK190" s="18"/>
      <c r="BL190" s="18"/>
      <c r="BO190" s="18"/>
      <c r="BP190" s="18"/>
      <c r="BR190" s="18"/>
      <c r="BS190" s="18"/>
      <c r="BV190" s="18"/>
      <c r="BW190" s="18"/>
      <c r="CE190" s="18"/>
      <c r="CF190" s="18"/>
      <c r="CJ190" s="18"/>
      <c r="CK190" s="18"/>
      <c r="CL190" s="18"/>
      <c r="CM190" s="18"/>
    </row>
    <row r="191" spans="2:91" s="17" customFormat="1">
      <c r="B191" s="94"/>
      <c r="C191" s="102"/>
      <c r="P191" s="18"/>
      <c r="Q191" s="18"/>
      <c r="U191" s="18"/>
      <c r="V191" s="18"/>
      <c r="AJ191" s="18"/>
      <c r="AK191" s="18"/>
      <c r="AO191" s="18"/>
      <c r="AP191" s="18"/>
      <c r="AS191" s="18"/>
      <c r="AT191" s="18"/>
      <c r="BA191" s="18"/>
      <c r="BB191" s="18"/>
      <c r="BE191" s="18"/>
      <c r="BF191" s="18"/>
      <c r="BK191" s="18"/>
      <c r="BL191" s="18"/>
      <c r="BO191" s="18"/>
      <c r="BP191" s="18"/>
      <c r="BR191" s="18"/>
      <c r="BS191" s="18"/>
      <c r="BV191" s="18"/>
      <c r="BW191" s="18"/>
      <c r="CE191" s="18"/>
      <c r="CF191" s="18"/>
      <c r="CJ191" s="18"/>
      <c r="CK191" s="18"/>
      <c r="CL191" s="18"/>
      <c r="CM191" s="18"/>
    </row>
    <row r="192" spans="2:91" s="17" customFormat="1">
      <c r="B192" s="94"/>
      <c r="C192" s="102"/>
      <c r="P192" s="18"/>
      <c r="Q192" s="18"/>
      <c r="U192" s="18"/>
      <c r="V192" s="18"/>
      <c r="AJ192" s="18"/>
      <c r="AK192" s="18"/>
      <c r="AO192" s="18"/>
      <c r="AP192" s="18"/>
      <c r="AS192" s="18"/>
      <c r="AT192" s="18"/>
      <c r="BA192" s="18"/>
      <c r="BB192" s="18"/>
      <c r="BE192" s="18"/>
      <c r="BF192" s="18"/>
      <c r="BK192" s="18"/>
      <c r="BL192" s="18"/>
      <c r="BO192" s="18"/>
      <c r="BP192" s="18"/>
      <c r="BR192" s="18"/>
      <c r="BS192" s="18"/>
      <c r="BV192" s="18"/>
      <c r="BW192" s="18"/>
      <c r="CE192" s="18"/>
      <c r="CF192" s="18"/>
      <c r="CJ192" s="18"/>
      <c r="CK192" s="18"/>
      <c r="CL192" s="18"/>
      <c r="CM192" s="18"/>
    </row>
    <row r="193" spans="2:91" s="17" customFormat="1">
      <c r="B193" s="94"/>
      <c r="C193" s="102"/>
      <c r="P193" s="18"/>
      <c r="Q193" s="18"/>
      <c r="U193" s="18"/>
      <c r="V193" s="18"/>
      <c r="AJ193" s="18"/>
      <c r="AK193" s="18"/>
      <c r="AO193" s="18"/>
      <c r="AP193" s="18"/>
      <c r="AS193" s="18"/>
      <c r="AT193" s="18"/>
      <c r="BA193" s="18"/>
      <c r="BB193" s="18"/>
      <c r="BE193" s="18"/>
      <c r="BF193" s="18"/>
      <c r="BK193" s="18"/>
      <c r="BL193" s="18"/>
      <c r="BO193" s="18"/>
      <c r="BP193" s="18"/>
      <c r="BR193" s="18"/>
      <c r="BS193" s="18"/>
      <c r="BV193" s="18"/>
      <c r="BW193" s="18"/>
      <c r="CE193" s="18"/>
      <c r="CF193" s="18"/>
      <c r="CJ193" s="18"/>
      <c r="CK193" s="18"/>
      <c r="CL193" s="18"/>
      <c r="CM193" s="18"/>
    </row>
    <row r="194" spans="2:91" s="17" customFormat="1">
      <c r="B194" s="94"/>
      <c r="C194" s="102"/>
      <c r="P194" s="18"/>
      <c r="Q194" s="18"/>
      <c r="U194" s="18"/>
      <c r="V194" s="18"/>
      <c r="AJ194" s="18"/>
      <c r="AK194" s="18"/>
      <c r="AO194" s="18"/>
      <c r="AP194" s="18"/>
      <c r="AS194" s="18"/>
      <c r="AT194" s="18"/>
      <c r="BA194" s="18"/>
      <c r="BB194" s="18"/>
      <c r="BE194" s="18"/>
      <c r="BF194" s="18"/>
      <c r="BK194" s="18"/>
      <c r="BL194" s="18"/>
      <c r="BO194" s="18"/>
      <c r="BP194" s="18"/>
      <c r="BR194" s="18"/>
      <c r="BS194" s="18"/>
      <c r="BV194" s="18"/>
      <c r="BW194" s="18"/>
      <c r="CE194" s="18"/>
      <c r="CF194" s="18"/>
      <c r="CJ194" s="18"/>
      <c r="CK194" s="18"/>
      <c r="CL194" s="18"/>
      <c r="CM194" s="18"/>
    </row>
    <row r="195" spans="2:91" s="17" customFormat="1">
      <c r="B195" s="94"/>
      <c r="C195" s="102"/>
      <c r="P195" s="18"/>
      <c r="Q195" s="18"/>
      <c r="U195" s="18"/>
      <c r="V195" s="18"/>
      <c r="AJ195" s="18"/>
      <c r="AK195" s="18"/>
      <c r="AO195" s="18"/>
      <c r="AP195" s="18"/>
      <c r="AS195" s="18"/>
      <c r="AT195" s="18"/>
      <c r="BA195" s="18"/>
      <c r="BB195" s="18"/>
      <c r="BE195" s="18"/>
      <c r="BF195" s="18"/>
      <c r="BK195" s="18"/>
      <c r="BL195" s="18"/>
      <c r="BO195" s="18"/>
      <c r="BP195" s="18"/>
      <c r="BR195" s="18"/>
      <c r="BS195" s="18"/>
      <c r="BV195" s="18"/>
      <c r="BW195" s="18"/>
      <c r="CE195" s="18"/>
      <c r="CF195" s="18"/>
      <c r="CJ195" s="18"/>
      <c r="CK195" s="18"/>
      <c r="CL195" s="18"/>
      <c r="CM195" s="18"/>
    </row>
    <row r="196" spans="2:91" s="17" customFormat="1">
      <c r="B196" s="94"/>
      <c r="C196" s="102"/>
      <c r="P196" s="18"/>
      <c r="Q196" s="18"/>
      <c r="U196" s="18"/>
      <c r="V196" s="18"/>
      <c r="AJ196" s="18"/>
      <c r="AK196" s="18"/>
      <c r="AO196" s="18"/>
      <c r="AP196" s="18"/>
      <c r="AS196" s="18"/>
      <c r="AT196" s="18"/>
      <c r="BA196" s="18"/>
      <c r="BB196" s="18"/>
      <c r="BE196" s="18"/>
      <c r="BF196" s="18"/>
      <c r="BK196" s="18"/>
      <c r="BL196" s="18"/>
      <c r="BO196" s="18"/>
      <c r="BP196" s="18"/>
      <c r="BR196" s="18"/>
      <c r="BS196" s="18"/>
      <c r="BV196" s="18"/>
      <c r="BW196" s="18"/>
      <c r="CE196" s="18"/>
      <c r="CF196" s="18"/>
      <c r="CJ196" s="18"/>
      <c r="CK196" s="18"/>
      <c r="CL196" s="18"/>
      <c r="CM196" s="18"/>
    </row>
    <row r="197" spans="2:91" s="17" customFormat="1">
      <c r="B197" s="94"/>
      <c r="C197" s="102"/>
      <c r="P197" s="18"/>
      <c r="Q197" s="18"/>
      <c r="U197" s="18"/>
      <c r="V197" s="18"/>
      <c r="AJ197" s="18"/>
      <c r="AK197" s="18"/>
      <c r="AO197" s="18"/>
      <c r="AP197" s="18"/>
      <c r="AS197" s="18"/>
      <c r="AT197" s="18"/>
      <c r="BA197" s="18"/>
      <c r="BB197" s="18"/>
      <c r="BE197" s="18"/>
      <c r="BF197" s="18"/>
      <c r="BK197" s="18"/>
      <c r="BL197" s="18"/>
      <c r="BO197" s="18"/>
      <c r="BP197" s="18"/>
      <c r="BR197" s="18"/>
      <c r="BS197" s="18"/>
      <c r="BV197" s="18"/>
      <c r="BW197" s="18"/>
      <c r="CE197" s="18"/>
      <c r="CF197" s="18"/>
      <c r="CJ197" s="18"/>
      <c r="CK197" s="18"/>
      <c r="CL197" s="18"/>
      <c r="CM197" s="18"/>
    </row>
    <row r="198" spans="2:91" s="17" customFormat="1">
      <c r="B198" s="94"/>
      <c r="C198" s="102"/>
      <c r="P198" s="18"/>
      <c r="Q198" s="18"/>
      <c r="U198" s="18"/>
      <c r="V198" s="18"/>
      <c r="AJ198" s="18"/>
      <c r="AK198" s="18"/>
      <c r="AO198" s="18"/>
      <c r="AP198" s="18"/>
      <c r="AS198" s="18"/>
      <c r="AT198" s="18"/>
      <c r="BA198" s="18"/>
      <c r="BB198" s="18"/>
      <c r="BE198" s="18"/>
      <c r="BF198" s="18"/>
      <c r="BK198" s="18"/>
      <c r="BL198" s="18"/>
      <c r="BO198" s="18"/>
      <c r="BP198" s="18"/>
      <c r="BR198" s="18"/>
      <c r="BS198" s="18"/>
      <c r="BV198" s="18"/>
      <c r="BW198" s="18"/>
      <c r="CE198" s="18"/>
      <c r="CF198" s="18"/>
      <c r="CJ198" s="18"/>
      <c r="CK198" s="18"/>
      <c r="CL198" s="18"/>
      <c r="CM198" s="18"/>
    </row>
    <row r="199" spans="2:91" s="17" customFormat="1">
      <c r="B199" s="94"/>
      <c r="C199" s="102"/>
      <c r="P199" s="18"/>
      <c r="Q199" s="18"/>
      <c r="U199" s="18"/>
      <c r="V199" s="18"/>
      <c r="AJ199" s="18"/>
      <c r="AK199" s="18"/>
      <c r="AO199" s="18"/>
      <c r="AP199" s="18"/>
      <c r="AS199" s="18"/>
      <c r="AT199" s="18"/>
      <c r="BA199" s="18"/>
      <c r="BB199" s="18"/>
      <c r="BE199" s="18"/>
      <c r="BF199" s="18"/>
      <c r="BK199" s="18"/>
      <c r="BL199" s="18"/>
      <c r="BO199" s="18"/>
      <c r="BP199" s="18"/>
      <c r="BR199" s="18"/>
      <c r="BS199" s="18"/>
      <c r="BV199" s="18"/>
      <c r="BW199" s="18"/>
      <c r="CE199" s="18"/>
      <c r="CF199" s="18"/>
      <c r="CJ199" s="18"/>
      <c r="CK199" s="18"/>
      <c r="CL199" s="18"/>
      <c r="CM199" s="18"/>
    </row>
    <row r="200" spans="2:91" s="17" customFormat="1">
      <c r="B200" s="94"/>
      <c r="C200" s="102"/>
      <c r="P200" s="18"/>
      <c r="Q200" s="18"/>
      <c r="U200" s="18"/>
      <c r="V200" s="18"/>
      <c r="AJ200" s="18"/>
      <c r="AK200" s="18"/>
      <c r="AO200" s="18"/>
      <c r="AP200" s="18"/>
      <c r="AS200" s="18"/>
      <c r="AT200" s="18"/>
      <c r="BA200" s="18"/>
      <c r="BB200" s="18"/>
      <c r="BE200" s="18"/>
      <c r="BF200" s="18"/>
      <c r="BK200" s="18"/>
      <c r="BL200" s="18"/>
      <c r="BO200" s="18"/>
      <c r="BP200" s="18"/>
      <c r="BR200" s="18"/>
      <c r="BS200" s="18"/>
      <c r="BV200" s="18"/>
      <c r="BW200" s="18"/>
      <c r="CE200" s="18"/>
      <c r="CF200" s="18"/>
      <c r="CJ200" s="18"/>
      <c r="CK200" s="18"/>
      <c r="CL200" s="18"/>
      <c r="CM200" s="18"/>
    </row>
    <row r="201" spans="2:91" s="17" customFormat="1">
      <c r="B201" s="94"/>
      <c r="C201" s="102"/>
      <c r="P201" s="18"/>
      <c r="Q201" s="18"/>
      <c r="U201" s="18"/>
      <c r="V201" s="18"/>
      <c r="AJ201" s="18"/>
      <c r="AK201" s="18"/>
      <c r="AO201" s="18"/>
      <c r="AP201" s="18"/>
      <c r="AS201" s="18"/>
      <c r="AT201" s="18"/>
      <c r="BA201" s="18"/>
      <c r="BB201" s="18"/>
      <c r="BE201" s="18"/>
      <c r="BF201" s="18"/>
      <c r="BK201" s="18"/>
      <c r="BL201" s="18"/>
      <c r="BO201" s="18"/>
      <c r="BP201" s="18"/>
      <c r="BR201" s="18"/>
      <c r="BS201" s="18"/>
      <c r="BV201" s="18"/>
      <c r="BW201" s="18"/>
      <c r="CE201" s="18"/>
      <c r="CF201" s="18"/>
      <c r="CJ201" s="18"/>
      <c r="CK201" s="18"/>
      <c r="CL201" s="18"/>
      <c r="CM201" s="18"/>
    </row>
    <row r="202" spans="2:91" s="17" customFormat="1">
      <c r="B202" s="94"/>
      <c r="C202" s="102"/>
      <c r="P202" s="18"/>
      <c r="Q202" s="18"/>
      <c r="U202" s="18"/>
      <c r="V202" s="18"/>
      <c r="AJ202" s="18"/>
      <c r="AK202" s="18"/>
      <c r="AO202" s="18"/>
      <c r="AP202" s="18"/>
      <c r="AS202" s="18"/>
      <c r="AT202" s="18"/>
      <c r="BA202" s="18"/>
      <c r="BB202" s="18"/>
      <c r="BE202" s="18"/>
      <c r="BF202" s="18"/>
      <c r="BK202" s="18"/>
      <c r="BL202" s="18"/>
      <c r="BO202" s="18"/>
      <c r="BP202" s="18"/>
      <c r="BR202" s="18"/>
      <c r="BS202" s="18"/>
      <c r="BV202" s="18"/>
      <c r="BW202" s="18"/>
      <c r="CE202" s="18"/>
      <c r="CF202" s="18"/>
      <c r="CJ202" s="18"/>
      <c r="CK202" s="18"/>
      <c r="CL202" s="18"/>
      <c r="CM202" s="18"/>
    </row>
    <row r="203" spans="2:91" s="17" customFormat="1">
      <c r="B203" s="94"/>
      <c r="C203" s="102"/>
      <c r="P203" s="18"/>
      <c r="Q203" s="18"/>
      <c r="U203" s="18"/>
      <c r="V203" s="18"/>
      <c r="AJ203" s="18"/>
      <c r="AK203" s="18"/>
      <c r="AO203" s="18"/>
      <c r="AP203" s="18"/>
      <c r="AS203" s="18"/>
      <c r="AT203" s="18"/>
      <c r="BA203" s="18"/>
      <c r="BB203" s="18"/>
      <c r="BE203" s="18"/>
      <c r="BF203" s="18"/>
      <c r="BK203" s="18"/>
      <c r="BL203" s="18"/>
      <c r="BO203" s="18"/>
      <c r="BP203" s="18"/>
      <c r="BR203" s="18"/>
      <c r="BS203" s="18"/>
      <c r="BV203" s="18"/>
      <c r="BW203" s="18"/>
      <c r="CE203" s="18"/>
      <c r="CF203" s="18"/>
      <c r="CJ203" s="18"/>
      <c r="CK203" s="18"/>
      <c r="CL203" s="18"/>
      <c r="CM203" s="18"/>
    </row>
    <row r="204" spans="2:91" s="17" customFormat="1">
      <c r="B204" s="94"/>
      <c r="C204" s="102"/>
      <c r="P204" s="18"/>
      <c r="Q204" s="18"/>
      <c r="U204" s="18"/>
      <c r="V204" s="18"/>
      <c r="AJ204" s="18"/>
      <c r="AK204" s="18"/>
      <c r="AO204" s="18"/>
      <c r="AP204" s="18"/>
      <c r="AS204" s="18"/>
      <c r="AT204" s="18"/>
      <c r="BA204" s="18"/>
      <c r="BB204" s="18"/>
      <c r="BE204" s="18"/>
      <c r="BF204" s="18"/>
      <c r="BK204" s="18"/>
      <c r="BL204" s="18"/>
      <c r="BO204" s="18"/>
      <c r="BP204" s="18"/>
      <c r="BR204" s="18"/>
      <c r="BS204" s="18"/>
      <c r="BV204" s="18"/>
      <c r="BW204" s="18"/>
      <c r="CE204" s="18"/>
      <c r="CF204" s="18"/>
      <c r="CJ204" s="18"/>
      <c r="CK204" s="18"/>
      <c r="CL204" s="18"/>
      <c r="CM204" s="18"/>
    </row>
    <row r="205" spans="2:91" s="17" customFormat="1">
      <c r="B205" s="94"/>
      <c r="C205" s="102"/>
      <c r="P205" s="18"/>
      <c r="Q205" s="18"/>
      <c r="U205" s="18"/>
      <c r="V205" s="18"/>
      <c r="AJ205" s="18"/>
      <c r="AK205" s="18"/>
      <c r="AO205" s="18"/>
      <c r="AP205" s="18"/>
      <c r="AS205" s="18"/>
      <c r="AT205" s="18"/>
      <c r="BA205" s="18"/>
      <c r="BB205" s="18"/>
      <c r="BE205" s="18"/>
      <c r="BF205" s="18"/>
      <c r="BK205" s="18"/>
      <c r="BL205" s="18"/>
      <c r="BO205" s="18"/>
      <c r="BP205" s="18"/>
      <c r="BR205" s="18"/>
      <c r="BS205" s="18"/>
      <c r="BV205" s="18"/>
      <c r="BW205" s="18"/>
      <c r="CE205" s="18"/>
      <c r="CF205" s="18"/>
      <c r="CJ205" s="18"/>
      <c r="CK205" s="18"/>
      <c r="CL205" s="18"/>
      <c r="CM205" s="18"/>
    </row>
    <row r="206" spans="2:91" s="17" customFormat="1">
      <c r="B206" s="94"/>
      <c r="C206" s="102"/>
      <c r="P206" s="18"/>
      <c r="Q206" s="18"/>
      <c r="U206" s="18"/>
      <c r="V206" s="18"/>
      <c r="AJ206" s="18"/>
      <c r="AK206" s="18"/>
      <c r="AO206" s="18"/>
      <c r="AP206" s="18"/>
      <c r="AS206" s="18"/>
      <c r="AT206" s="18"/>
      <c r="BA206" s="18"/>
      <c r="BB206" s="18"/>
      <c r="BE206" s="18"/>
      <c r="BF206" s="18"/>
      <c r="BK206" s="18"/>
      <c r="BL206" s="18"/>
      <c r="BO206" s="18"/>
      <c r="BP206" s="18"/>
      <c r="BR206" s="18"/>
      <c r="BS206" s="18"/>
      <c r="BV206" s="18"/>
      <c r="BW206" s="18"/>
      <c r="CE206" s="18"/>
      <c r="CF206" s="18"/>
      <c r="CJ206" s="18"/>
      <c r="CK206" s="18"/>
      <c r="CL206" s="18"/>
      <c r="CM206" s="18"/>
    </row>
    <row r="207" spans="2:91" s="17" customFormat="1">
      <c r="B207" s="94"/>
      <c r="C207" s="102"/>
      <c r="P207" s="18"/>
      <c r="Q207" s="18"/>
      <c r="U207" s="18"/>
      <c r="V207" s="18"/>
      <c r="AJ207" s="18"/>
      <c r="AK207" s="18"/>
      <c r="AO207" s="18"/>
      <c r="AP207" s="18"/>
      <c r="AS207" s="18"/>
      <c r="AT207" s="18"/>
      <c r="BA207" s="18"/>
      <c r="BB207" s="18"/>
      <c r="BE207" s="18"/>
      <c r="BF207" s="18"/>
      <c r="BK207" s="18"/>
      <c r="BL207" s="18"/>
      <c r="BO207" s="18"/>
      <c r="BP207" s="18"/>
      <c r="BR207" s="18"/>
      <c r="BS207" s="18"/>
      <c r="BV207" s="18"/>
      <c r="BW207" s="18"/>
      <c r="CE207" s="18"/>
      <c r="CF207" s="18"/>
      <c r="CJ207" s="18"/>
      <c r="CK207" s="18"/>
      <c r="CL207" s="18"/>
      <c r="CM207" s="18"/>
    </row>
    <row r="208" spans="2:91" s="17" customFormat="1">
      <c r="B208" s="94"/>
      <c r="C208" s="102"/>
      <c r="P208" s="18"/>
      <c r="Q208" s="18"/>
      <c r="U208" s="18"/>
      <c r="V208" s="18"/>
      <c r="AJ208" s="18"/>
      <c r="AK208" s="18"/>
      <c r="AO208" s="18"/>
      <c r="AP208" s="18"/>
      <c r="AS208" s="18"/>
      <c r="AT208" s="18"/>
      <c r="BA208" s="18"/>
      <c r="BB208" s="18"/>
      <c r="BE208" s="18"/>
      <c r="BF208" s="18"/>
      <c r="BK208" s="18"/>
      <c r="BL208" s="18"/>
      <c r="BO208" s="18"/>
      <c r="BP208" s="18"/>
      <c r="BR208" s="18"/>
      <c r="BS208" s="18"/>
      <c r="BV208" s="18"/>
      <c r="BW208" s="18"/>
      <c r="CE208" s="18"/>
      <c r="CF208" s="18"/>
      <c r="CJ208" s="18"/>
      <c r="CK208" s="18"/>
      <c r="CL208" s="18"/>
      <c r="CM208" s="18"/>
    </row>
    <row r="209" spans="2:91" s="17" customFormat="1">
      <c r="B209" s="94"/>
      <c r="C209" s="102"/>
      <c r="P209" s="18"/>
      <c r="Q209" s="18"/>
      <c r="U209" s="18"/>
      <c r="V209" s="18"/>
      <c r="AJ209" s="18"/>
      <c r="AK209" s="18"/>
      <c r="AO209" s="18"/>
      <c r="AP209" s="18"/>
      <c r="AS209" s="18"/>
      <c r="AT209" s="18"/>
      <c r="BA209" s="18"/>
      <c r="BB209" s="18"/>
      <c r="BE209" s="18"/>
      <c r="BF209" s="18"/>
      <c r="BK209" s="18"/>
      <c r="BL209" s="18"/>
      <c r="BO209" s="18"/>
      <c r="BP209" s="18"/>
      <c r="BR209" s="18"/>
      <c r="BS209" s="18"/>
      <c r="BV209" s="18"/>
      <c r="BW209" s="18"/>
      <c r="CE209" s="18"/>
      <c r="CF209" s="18"/>
      <c r="CJ209" s="18"/>
      <c r="CK209" s="18"/>
      <c r="CL209" s="18"/>
      <c r="CM209" s="18"/>
    </row>
    <row r="210" spans="2:91" s="17" customFormat="1">
      <c r="B210" s="94"/>
      <c r="C210" s="102"/>
      <c r="P210" s="18"/>
      <c r="Q210" s="18"/>
      <c r="U210" s="18"/>
      <c r="V210" s="18"/>
      <c r="AJ210" s="18"/>
      <c r="AK210" s="18"/>
      <c r="AO210" s="18"/>
      <c r="AP210" s="18"/>
      <c r="AS210" s="18"/>
      <c r="AT210" s="18"/>
      <c r="BA210" s="18"/>
      <c r="BB210" s="18"/>
      <c r="BE210" s="18"/>
      <c r="BF210" s="18"/>
      <c r="BK210" s="18"/>
      <c r="BL210" s="18"/>
      <c r="BO210" s="18"/>
      <c r="BP210" s="18"/>
      <c r="BR210" s="18"/>
      <c r="BS210" s="18"/>
      <c r="BV210" s="18"/>
      <c r="BW210" s="18"/>
      <c r="CE210" s="18"/>
      <c r="CF210" s="18"/>
      <c r="CJ210" s="18"/>
      <c r="CK210" s="18"/>
      <c r="CL210" s="18"/>
      <c r="CM210" s="18"/>
    </row>
    <row r="211" spans="2:91" s="17" customFormat="1">
      <c r="B211" s="94"/>
      <c r="C211" s="102"/>
      <c r="P211" s="18"/>
      <c r="Q211" s="18"/>
      <c r="U211" s="18"/>
      <c r="V211" s="18"/>
      <c r="AJ211" s="18"/>
      <c r="AK211" s="18"/>
      <c r="AO211" s="18"/>
      <c r="AP211" s="18"/>
      <c r="AS211" s="18"/>
      <c r="AT211" s="18"/>
      <c r="BA211" s="18"/>
      <c r="BB211" s="18"/>
      <c r="BE211" s="18"/>
      <c r="BF211" s="18"/>
      <c r="BK211" s="18"/>
      <c r="BL211" s="18"/>
      <c r="BO211" s="18"/>
      <c r="BP211" s="18"/>
      <c r="BR211" s="18"/>
      <c r="BS211" s="18"/>
      <c r="BV211" s="18"/>
      <c r="BW211" s="18"/>
      <c r="CE211" s="18"/>
      <c r="CF211" s="18"/>
      <c r="CJ211" s="18"/>
      <c r="CK211" s="18"/>
      <c r="CL211" s="18"/>
      <c r="CM211" s="18"/>
    </row>
    <row r="212" spans="2:91" s="17" customFormat="1">
      <c r="B212" s="94"/>
      <c r="C212" s="102"/>
      <c r="P212" s="18"/>
      <c r="Q212" s="18"/>
      <c r="U212" s="18"/>
      <c r="V212" s="18"/>
      <c r="AJ212" s="18"/>
      <c r="AK212" s="18"/>
      <c r="AO212" s="18"/>
      <c r="AP212" s="18"/>
      <c r="AS212" s="18"/>
      <c r="AT212" s="18"/>
      <c r="BA212" s="18"/>
      <c r="BB212" s="18"/>
      <c r="BE212" s="18"/>
      <c r="BF212" s="18"/>
      <c r="BK212" s="18"/>
      <c r="BL212" s="18"/>
      <c r="BO212" s="18"/>
      <c r="BP212" s="18"/>
      <c r="BR212" s="18"/>
      <c r="BS212" s="18"/>
      <c r="BV212" s="18"/>
      <c r="BW212" s="18"/>
      <c r="CE212" s="18"/>
      <c r="CF212" s="18"/>
      <c r="CJ212" s="18"/>
      <c r="CK212" s="18"/>
      <c r="CL212" s="18"/>
      <c r="CM212" s="18"/>
    </row>
    <row r="213" spans="2:91" s="17" customFormat="1">
      <c r="B213" s="94"/>
      <c r="C213" s="102"/>
      <c r="P213" s="18"/>
      <c r="Q213" s="18"/>
      <c r="U213" s="18"/>
      <c r="V213" s="18"/>
      <c r="AJ213" s="18"/>
      <c r="AK213" s="18"/>
      <c r="AO213" s="18"/>
      <c r="AP213" s="18"/>
      <c r="AS213" s="18"/>
      <c r="AT213" s="18"/>
      <c r="BA213" s="18"/>
      <c r="BB213" s="18"/>
      <c r="BE213" s="18"/>
      <c r="BF213" s="18"/>
      <c r="BK213" s="18"/>
      <c r="BL213" s="18"/>
      <c r="BO213" s="18"/>
      <c r="BP213" s="18"/>
      <c r="BR213" s="18"/>
      <c r="BS213" s="18"/>
      <c r="BV213" s="18"/>
      <c r="BW213" s="18"/>
      <c r="CE213" s="18"/>
      <c r="CF213" s="18"/>
      <c r="CJ213" s="18"/>
      <c r="CK213" s="18"/>
      <c r="CL213" s="18"/>
      <c r="CM213" s="18"/>
    </row>
    <row r="214" spans="2:91" s="17" customFormat="1">
      <c r="B214" s="94"/>
      <c r="C214" s="102"/>
      <c r="P214" s="18"/>
      <c r="Q214" s="18"/>
      <c r="U214" s="18"/>
      <c r="V214" s="18"/>
      <c r="AJ214" s="18"/>
      <c r="AK214" s="18"/>
      <c r="AO214" s="18"/>
      <c r="AP214" s="18"/>
      <c r="AS214" s="18"/>
      <c r="AT214" s="18"/>
      <c r="BA214" s="18"/>
      <c r="BB214" s="18"/>
      <c r="BE214" s="18"/>
      <c r="BF214" s="18"/>
      <c r="BK214" s="18"/>
      <c r="BL214" s="18"/>
      <c r="BO214" s="18"/>
      <c r="BP214" s="18"/>
      <c r="BR214" s="18"/>
      <c r="BS214" s="18"/>
      <c r="BV214" s="18"/>
      <c r="BW214" s="18"/>
      <c r="CE214" s="18"/>
      <c r="CF214" s="18"/>
      <c r="CJ214" s="18"/>
      <c r="CK214" s="18"/>
      <c r="CL214" s="18"/>
      <c r="CM214" s="18"/>
    </row>
    <row r="215" spans="2:91" s="17" customFormat="1">
      <c r="B215" s="94"/>
      <c r="C215" s="102"/>
      <c r="P215" s="18"/>
      <c r="Q215" s="18"/>
      <c r="U215" s="18"/>
      <c r="V215" s="18"/>
      <c r="AJ215" s="18"/>
      <c r="AK215" s="18"/>
      <c r="AO215" s="18"/>
      <c r="AP215" s="18"/>
      <c r="AS215" s="18"/>
      <c r="AT215" s="18"/>
      <c r="BA215" s="18"/>
      <c r="BB215" s="18"/>
      <c r="BE215" s="18"/>
      <c r="BF215" s="18"/>
      <c r="BK215" s="18"/>
      <c r="BL215" s="18"/>
      <c r="BO215" s="18"/>
      <c r="BP215" s="18"/>
      <c r="BR215" s="18"/>
      <c r="BS215" s="18"/>
      <c r="BV215" s="18"/>
      <c r="BW215" s="18"/>
      <c r="CE215" s="18"/>
      <c r="CF215" s="18"/>
      <c r="CJ215" s="18"/>
      <c r="CK215" s="18"/>
      <c r="CL215" s="18"/>
      <c r="CM215" s="18"/>
    </row>
    <row r="216" spans="2:91" s="17" customFormat="1">
      <c r="B216" s="94"/>
      <c r="C216" s="102"/>
      <c r="P216" s="18"/>
      <c r="Q216" s="18"/>
      <c r="U216" s="18"/>
      <c r="V216" s="18"/>
      <c r="AJ216" s="18"/>
      <c r="AK216" s="18"/>
      <c r="AO216" s="18"/>
      <c r="AP216" s="18"/>
      <c r="AS216" s="18"/>
      <c r="AT216" s="18"/>
      <c r="BA216" s="18"/>
      <c r="BB216" s="18"/>
      <c r="BE216" s="18"/>
      <c r="BF216" s="18"/>
      <c r="BK216" s="18"/>
      <c r="BL216" s="18"/>
      <c r="BO216" s="18"/>
      <c r="BP216" s="18"/>
      <c r="BR216" s="18"/>
      <c r="BS216" s="18"/>
      <c r="BV216" s="18"/>
      <c r="BW216" s="18"/>
      <c r="CE216" s="18"/>
      <c r="CF216" s="18"/>
      <c r="CJ216" s="18"/>
      <c r="CK216" s="18"/>
      <c r="CL216" s="18"/>
      <c r="CM216" s="18"/>
    </row>
    <row r="217" spans="2:91" s="17" customFormat="1">
      <c r="B217" s="94"/>
      <c r="C217" s="102"/>
      <c r="P217" s="18"/>
      <c r="Q217" s="18"/>
      <c r="U217" s="18"/>
      <c r="V217" s="18"/>
      <c r="AJ217" s="18"/>
      <c r="AK217" s="18"/>
      <c r="AO217" s="18"/>
      <c r="AP217" s="18"/>
      <c r="AS217" s="18"/>
      <c r="AT217" s="18"/>
      <c r="BA217" s="18"/>
      <c r="BB217" s="18"/>
      <c r="BE217" s="18"/>
      <c r="BF217" s="18"/>
      <c r="BK217" s="18"/>
      <c r="BL217" s="18"/>
      <c r="BO217" s="18"/>
      <c r="BP217" s="18"/>
      <c r="BR217" s="18"/>
      <c r="BS217" s="18"/>
      <c r="BV217" s="18"/>
      <c r="BW217" s="18"/>
      <c r="CE217" s="18"/>
      <c r="CF217" s="18"/>
      <c r="CJ217" s="18"/>
      <c r="CK217" s="18"/>
      <c r="CL217" s="18"/>
      <c r="CM217" s="18"/>
    </row>
    <row r="218" spans="2:91" s="17" customFormat="1">
      <c r="B218" s="94"/>
      <c r="C218" s="102"/>
      <c r="P218" s="18"/>
      <c r="Q218" s="18"/>
      <c r="U218" s="18"/>
      <c r="V218" s="18"/>
      <c r="AJ218" s="18"/>
      <c r="AK218" s="18"/>
      <c r="AO218" s="18"/>
      <c r="AP218" s="18"/>
      <c r="AS218" s="18"/>
      <c r="AT218" s="18"/>
      <c r="BA218" s="18"/>
      <c r="BB218" s="18"/>
      <c r="BE218" s="18"/>
      <c r="BF218" s="18"/>
      <c r="BK218" s="18"/>
      <c r="BL218" s="18"/>
      <c r="BO218" s="18"/>
      <c r="BP218" s="18"/>
      <c r="BR218" s="18"/>
      <c r="BS218" s="18"/>
      <c r="BV218" s="18"/>
      <c r="BW218" s="18"/>
      <c r="CE218" s="18"/>
      <c r="CF218" s="18"/>
      <c r="CJ218" s="18"/>
      <c r="CK218" s="18"/>
      <c r="CL218" s="18"/>
      <c r="CM218" s="18"/>
    </row>
    <row r="219" spans="2:91" s="17" customFormat="1">
      <c r="B219" s="94"/>
      <c r="C219" s="102"/>
      <c r="P219" s="18"/>
      <c r="Q219" s="18"/>
      <c r="U219" s="18"/>
      <c r="V219" s="18"/>
      <c r="AJ219" s="18"/>
      <c r="AK219" s="18"/>
      <c r="AO219" s="18"/>
      <c r="AP219" s="18"/>
      <c r="AS219" s="18"/>
      <c r="AT219" s="18"/>
      <c r="BA219" s="18"/>
      <c r="BB219" s="18"/>
      <c r="BE219" s="18"/>
      <c r="BF219" s="18"/>
      <c r="BK219" s="18"/>
      <c r="BL219" s="18"/>
      <c r="BO219" s="18"/>
      <c r="BP219" s="18"/>
      <c r="BR219" s="18"/>
      <c r="BS219" s="18"/>
      <c r="BV219" s="18"/>
      <c r="BW219" s="18"/>
      <c r="CE219" s="18"/>
      <c r="CF219" s="18"/>
      <c r="CJ219" s="18"/>
      <c r="CK219" s="18"/>
      <c r="CL219" s="18"/>
      <c r="CM219" s="18"/>
    </row>
    <row r="220" spans="2:91" s="17" customFormat="1">
      <c r="B220" s="94"/>
      <c r="C220" s="102"/>
      <c r="P220" s="18"/>
      <c r="Q220" s="18"/>
      <c r="U220" s="18"/>
      <c r="V220" s="18"/>
      <c r="AJ220" s="18"/>
      <c r="AK220" s="18"/>
      <c r="AO220" s="18"/>
      <c r="AP220" s="18"/>
      <c r="AS220" s="18"/>
      <c r="AT220" s="18"/>
      <c r="BA220" s="18"/>
      <c r="BB220" s="18"/>
      <c r="BE220" s="18"/>
      <c r="BF220" s="18"/>
      <c r="BK220" s="18"/>
      <c r="BL220" s="18"/>
      <c r="BO220" s="18"/>
      <c r="BP220" s="18"/>
      <c r="BR220" s="18"/>
      <c r="BS220" s="18"/>
      <c r="BV220" s="18"/>
      <c r="BW220" s="18"/>
      <c r="CE220" s="18"/>
      <c r="CF220" s="18"/>
      <c r="CJ220" s="18"/>
      <c r="CK220" s="18"/>
      <c r="CL220" s="18"/>
      <c r="CM220" s="18"/>
    </row>
    <row r="221" spans="2:91" s="17" customFormat="1">
      <c r="B221" s="94"/>
      <c r="C221" s="102"/>
      <c r="P221" s="18"/>
      <c r="Q221" s="18"/>
      <c r="U221" s="18"/>
      <c r="V221" s="18"/>
      <c r="AJ221" s="18"/>
      <c r="AK221" s="18"/>
      <c r="AO221" s="18"/>
      <c r="AP221" s="18"/>
      <c r="AS221" s="18"/>
      <c r="AT221" s="18"/>
      <c r="BA221" s="18"/>
      <c r="BB221" s="18"/>
      <c r="BE221" s="18"/>
      <c r="BF221" s="18"/>
      <c r="BK221" s="18"/>
      <c r="BL221" s="18"/>
      <c r="BO221" s="18"/>
      <c r="BP221" s="18"/>
      <c r="BR221" s="18"/>
      <c r="BS221" s="18"/>
      <c r="BV221" s="18"/>
      <c r="BW221" s="18"/>
      <c r="CE221" s="18"/>
      <c r="CF221" s="18"/>
      <c r="CJ221" s="18"/>
      <c r="CK221" s="18"/>
      <c r="CL221" s="18"/>
      <c r="CM221" s="18"/>
    </row>
    <row r="222" spans="2:91" s="17" customFormat="1">
      <c r="B222" s="94"/>
      <c r="C222" s="102"/>
      <c r="P222" s="18"/>
      <c r="Q222" s="18"/>
      <c r="U222" s="18"/>
      <c r="V222" s="18"/>
      <c r="AJ222" s="18"/>
      <c r="AK222" s="18"/>
      <c r="AO222" s="18"/>
      <c r="AP222" s="18"/>
      <c r="AS222" s="18"/>
      <c r="AT222" s="18"/>
      <c r="BA222" s="18"/>
      <c r="BB222" s="18"/>
      <c r="BE222" s="18"/>
      <c r="BF222" s="18"/>
      <c r="BK222" s="18"/>
      <c r="BL222" s="18"/>
      <c r="BO222" s="18"/>
      <c r="BP222" s="18"/>
      <c r="BR222" s="18"/>
      <c r="BS222" s="18"/>
      <c r="BV222" s="18"/>
      <c r="BW222" s="18"/>
      <c r="CE222" s="18"/>
      <c r="CF222" s="18"/>
      <c r="CJ222" s="18"/>
      <c r="CK222" s="18"/>
      <c r="CL222" s="18"/>
      <c r="CM222" s="18"/>
    </row>
    <row r="223" spans="2:91" s="17" customFormat="1">
      <c r="B223" s="94"/>
      <c r="C223" s="102"/>
      <c r="P223" s="18"/>
      <c r="Q223" s="18"/>
      <c r="U223" s="18"/>
      <c r="V223" s="18"/>
      <c r="AJ223" s="18"/>
      <c r="AK223" s="18"/>
      <c r="AO223" s="18"/>
      <c r="AP223" s="18"/>
      <c r="AS223" s="18"/>
      <c r="AT223" s="18"/>
      <c r="BA223" s="18"/>
      <c r="BB223" s="18"/>
      <c r="BE223" s="18"/>
      <c r="BF223" s="18"/>
      <c r="BK223" s="18"/>
      <c r="BL223" s="18"/>
      <c r="BO223" s="18"/>
      <c r="BP223" s="18"/>
      <c r="BR223" s="18"/>
      <c r="BS223" s="18"/>
      <c r="BV223" s="18"/>
      <c r="BW223" s="18"/>
      <c r="CE223" s="18"/>
      <c r="CF223" s="18"/>
      <c r="CJ223" s="18"/>
      <c r="CK223" s="18"/>
      <c r="CL223" s="18"/>
      <c r="CM223" s="18"/>
    </row>
    <row r="224" spans="2:91" s="17" customFormat="1">
      <c r="B224" s="94"/>
      <c r="C224" s="102"/>
      <c r="P224" s="18"/>
      <c r="Q224" s="18"/>
      <c r="U224" s="18"/>
      <c r="V224" s="18"/>
      <c r="AJ224" s="18"/>
      <c r="AK224" s="18"/>
      <c r="AO224" s="18"/>
      <c r="AP224" s="18"/>
      <c r="AS224" s="18"/>
      <c r="AT224" s="18"/>
      <c r="BA224" s="18"/>
      <c r="BB224" s="18"/>
      <c r="BE224" s="18"/>
      <c r="BF224" s="18"/>
      <c r="BK224" s="18"/>
      <c r="BL224" s="18"/>
      <c r="BO224" s="18"/>
      <c r="BP224" s="18"/>
      <c r="BR224" s="18"/>
      <c r="BS224" s="18"/>
      <c r="BV224" s="18"/>
      <c r="BW224" s="18"/>
      <c r="CE224" s="18"/>
      <c r="CF224" s="18"/>
      <c r="CJ224" s="18"/>
      <c r="CK224" s="18"/>
      <c r="CL224" s="18"/>
      <c r="CM224" s="18"/>
    </row>
    <row r="225" spans="2:91" s="17" customFormat="1">
      <c r="B225" s="94"/>
      <c r="C225" s="102"/>
      <c r="P225" s="18"/>
      <c r="Q225" s="18"/>
      <c r="U225" s="18"/>
      <c r="V225" s="18"/>
      <c r="AJ225" s="18"/>
      <c r="AK225" s="18"/>
      <c r="AO225" s="18"/>
      <c r="AP225" s="18"/>
      <c r="AS225" s="18"/>
      <c r="AT225" s="18"/>
      <c r="BA225" s="18"/>
      <c r="BB225" s="18"/>
      <c r="BE225" s="18"/>
      <c r="BF225" s="18"/>
      <c r="BK225" s="18"/>
      <c r="BL225" s="18"/>
      <c r="BO225" s="18"/>
      <c r="BP225" s="18"/>
      <c r="BR225" s="18"/>
      <c r="BS225" s="18"/>
      <c r="BV225" s="18"/>
      <c r="BW225" s="18"/>
      <c r="CE225" s="18"/>
      <c r="CF225" s="18"/>
      <c r="CJ225" s="18"/>
      <c r="CK225" s="18"/>
      <c r="CL225" s="18"/>
      <c r="CM225" s="18"/>
    </row>
    <row r="226" spans="2:91" s="17" customFormat="1">
      <c r="B226" s="94"/>
      <c r="C226" s="102"/>
      <c r="P226" s="18"/>
      <c r="Q226" s="18"/>
      <c r="U226" s="18"/>
      <c r="V226" s="18"/>
      <c r="AJ226" s="18"/>
      <c r="AK226" s="18"/>
      <c r="AO226" s="18"/>
      <c r="AP226" s="18"/>
      <c r="AS226" s="18"/>
      <c r="AT226" s="18"/>
      <c r="BA226" s="18"/>
      <c r="BB226" s="18"/>
      <c r="BE226" s="18"/>
      <c r="BF226" s="18"/>
      <c r="BK226" s="18"/>
      <c r="BL226" s="18"/>
      <c r="BO226" s="18"/>
      <c r="BP226" s="18"/>
      <c r="BR226" s="18"/>
      <c r="BS226" s="18"/>
      <c r="BV226" s="18"/>
      <c r="BW226" s="18"/>
      <c r="CE226" s="18"/>
      <c r="CF226" s="18"/>
      <c r="CJ226" s="18"/>
      <c r="CK226" s="18"/>
      <c r="CL226" s="18"/>
      <c r="CM226" s="18"/>
    </row>
    <row r="227" spans="2:91" s="17" customFormat="1">
      <c r="B227" s="94"/>
      <c r="C227" s="102"/>
      <c r="P227" s="18"/>
      <c r="Q227" s="18"/>
      <c r="U227" s="18"/>
      <c r="V227" s="18"/>
      <c r="AJ227" s="18"/>
      <c r="AK227" s="18"/>
      <c r="AO227" s="18"/>
      <c r="AP227" s="18"/>
      <c r="AS227" s="18"/>
      <c r="AT227" s="18"/>
      <c r="BA227" s="18"/>
      <c r="BB227" s="18"/>
      <c r="BE227" s="18"/>
      <c r="BF227" s="18"/>
      <c r="BK227" s="18"/>
      <c r="BL227" s="18"/>
      <c r="BO227" s="18"/>
      <c r="BP227" s="18"/>
      <c r="BR227" s="18"/>
      <c r="BS227" s="18"/>
      <c r="BV227" s="18"/>
      <c r="BW227" s="18"/>
      <c r="CE227" s="18"/>
      <c r="CF227" s="18"/>
      <c r="CJ227" s="18"/>
      <c r="CK227" s="18"/>
      <c r="CL227" s="18"/>
      <c r="CM227" s="18"/>
    </row>
    <row r="228" spans="2:91" s="17" customFormat="1">
      <c r="B228" s="94"/>
      <c r="C228" s="102"/>
      <c r="P228" s="18"/>
      <c r="Q228" s="18"/>
      <c r="U228" s="18"/>
      <c r="V228" s="18"/>
      <c r="AJ228" s="18"/>
      <c r="AK228" s="18"/>
      <c r="AO228" s="18"/>
      <c r="AP228" s="18"/>
      <c r="AS228" s="18"/>
      <c r="AT228" s="18"/>
      <c r="BA228" s="18"/>
      <c r="BB228" s="18"/>
      <c r="BE228" s="18"/>
      <c r="BF228" s="18"/>
      <c r="BK228" s="18"/>
      <c r="BL228" s="18"/>
      <c r="BO228" s="18"/>
      <c r="BP228" s="18"/>
      <c r="BR228" s="18"/>
      <c r="BS228" s="18"/>
      <c r="BV228" s="18"/>
      <c r="BW228" s="18"/>
      <c r="CE228" s="18"/>
      <c r="CF228" s="18"/>
      <c r="CJ228" s="18"/>
      <c r="CK228" s="18"/>
      <c r="CL228" s="18"/>
      <c r="CM228" s="18"/>
    </row>
    <row r="229" spans="2:91" s="17" customFormat="1">
      <c r="B229" s="94"/>
      <c r="C229" s="102"/>
      <c r="P229" s="18"/>
      <c r="Q229" s="18"/>
      <c r="U229" s="18"/>
      <c r="V229" s="18"/>
      <c r="AJ229" s="18"/>
      <c r="AK229" s="18"/>
      <c r="AO229" s="18"/>
      <c r="AP229" s="18"/>
      <c r="AS229" s="18"/>
      <c r="AT229" s="18"/>
      <c r="BA229" s="18"/>
      <c r="BB229" s="18"/>
      <c r="BE229" s="18"/>
      <c r="BF229" s="18"/>
      <c r="BK229" s="18"/>
      <c r="BL229" s="18"/>
      <c r="BO229" s="18"/>
      <c r="BP229" s="18"/>
      <c r="BR229" s="18"/>
      <c r="BS229" s="18"/>
      <c r="BV229" s="18"/>
      <c r="BW229" s="18"/>
      <c r="CE229" s="18"/>
      <c r="CF229" s="18"/>
      <c r="CJ229" s="18"/>
      <c r="CK229" s="18"/>
      <c r="CL229" s="18"/>
      <c r="CM229" s="18"/>
    </row>
    <row r="230" spans="2:91" s="17" customFormat="1">
      <c r="B230" s="94"/>
      <c r="C230" s="102"/>
      <c r="P230" s="18"/>
      <c r="Q230" s="18"/>
      <c r="U230" s="18"/>
      <c r="V230" s="18"/>
      <c r="AJ230" s="18"/>
      <c r="AK230" s="18"/>
      <c r="AO230" s="18"/>
      <c r="AP230" s="18"/>
      <c r="AS230" s="18"/>
      <c r="AT230" s="18"/>
      <c r="BA230" s="18"/>
      <c r="BB230" s="18"/>
      <c r="BE230" s="18"/>
      <c r="BF230" s="18"/>
      <c r="BK230" s="18"/>
      <c r="BL230" s="18"/>
      <c r="BO230" s="18"/>
      <c r="BP230" s="18"/>
      <c r="BR230" s="18"/>
      <c r="BS230" s="18"/>
      <c r="BV230" s="18"/>
      <c r="BW230" s="18"/>
      <c r="CE230" s="18"/>
      <c r="CF230" s="18"/>
      <c r="CJ230" s="18"/>
      <c r="CK230" s="18"/>
      <c r="CL230" s="18"/>
      <c r="CM230" s="18"/>
    </row>
    <row r="231" spans="2:91" s="17" customFormat="1">
      <c r="B231" s="94"/>
      <c r="C231" s="102"/>
      <c r="P231" s="18"/>
      <c r="Q231" s="18"/>
      <c r="U231" s="18"/>
      <c r="V231" s="18"/>
      <c r="AJ231" s="18"/>
      <c r="AK231" s="18"/>
      <c r="AO231" s="18"/>
      <c r="AP231" s="18"/>
      <c r="AS231" s="18"/>
      <c r="AT231" s="18"/>
      <c r="BA231" s="18"/>
      <c r="BB231" s="18"/>
      <c r="BE231" s="18"/>
      <c r="BF231" s="18"/>
      <c r="BK231" s="18"/>
      <c r="BL231" s="18"/>
      <c r="BO231" s="18"/>
      <c r="BP231" s="18"/>
      <c r="BR231" s="18"/>
      <c r="BS231" s="18"/>
      <c r="BV231" s="18"/>
      <c r="BW231" s="18"/>
      <c r="CE231" s="18"/>
      <c r="CF231" s="18"/>
      <c r="CJ231" s="18"/>
      <c r="CK231" s="18"/>
      <c r="CL231" s="18"/>
      <c r="CM231" s="18"/>
    </row>
    <row r="232" spans="2:91" s="17" customFormat="1">
      <c r="B232" s="94"/>
      <c r="C232" s="102"/>
      <c r="P232" s="18"/>
      <c r="Q232" s="18"/>
      <c r="U232" s="18"/>
      <c r="V232" s="18"/>
      <c r="AJ232" s="18"/>
      <c r="AK232" s="18"/>
      <c r="AO232" s="18"/>
      <c r="AP232" s="18"/>
      <c r="AS232" s="18"/>
      <c r="AT232" s="18"/>
      <c r="BA232" s="18"/>
      <c r="BB232" s="18"/>
      <c r="BE232" s="18"/>
      <c r="BF232" s="18"/>
      <c r="BK232" s="18"/>
      <c r="BL232" s="18"/>
      <c r="BO232" s="18"/>
      <c r="BP232" s="18"/>
      <c r="BR232" s="18"/>
      <c r="BS232" s="18"/>
      <c r="BV232" s="18"/>
      <c r="BW232" s="18"/>
      <c r="CE232" s="18"/>
      <c r="CF232" s="18"/>
      <c r="CJ232" s="18"/>
      <c r="CK232" s="18"/>
      <c r="CL232" s="18"/>
      <c r="CM232" s="18"/>
    </row>
    <row r="233" spans="2:91" s="17" customFormat="1">
      <c r="B233" s="94"/>
      <c r="C233" s="102"/>
      <c r="P233" s="18"/>
      <c r="Q233" s="18"/>
      <c r="U233" s="18"/>
      <c r="V233" s="18"/>
      <c r="AJ233" s="18"/>
      <c r="AK233" s="18"/>
      <c r="AO233" s="18"/>
      <c r="AP233" s="18"/>
      <c r="AS233" s="18"/>
      <c r="AT233" s="18"/>
      <c r="BA233" s="18"/>
      <c r="BB233" s="18"/>
      <c r="BE233" s="18"/>
      <c r="BF233" s="18"/>
      <c r="BK233" s="18"/>
      <c r="BL233" s="18"/>
      <c r="BO233" s="18"/>
      <c r="BP233" s="18"/>
      <c r="BR233" s="18"/>
      <c r="BS233" s="18"/>
      <c r="BV233" s="18"/>
      <c r="BW233" s="18"/>
      <c r="CE233" s="18"/>
      <c r="CF233" s="18"/>
      <c r="CJ233" s="18"/>
      <c r="CK233" s="18"/>
      <c r="CL233" s="18"/>
      <c r="CM233" s="18"/>
    </row>
    <row r="234" spans="2:91" s="17" customFormat="1">
      <c r="B234" s="94"/>
      <c r="C234" s="102"/>
      <c r="P234" s="18"/>
      <c r="Q234" s="18"/>
      <c r="U234" s="18"/>
      <c r="V234" s="18"/>
      <c r="AJ234" s="18"/>
      <c r="AK234" s="18"/>
      <c r="AO234" s="18"/>
      <c r="AP234" s="18"/>
      <c r="AS234" s="18"/>
      <c r="AT234" s="18"/>
      <c r="BA234" s="18"/>
      <c r="BB234" s="18"/>
      <c r="BE234" s="18"/>
      <c r="BF234" s="18"/>
      <c r="BK234" s="18"/>
      <c r="BL234" s="18"/>
      <c r="BO234" s="18"/>
      <c r="BP234" s="18"/>
      <c r="BR234" s="18"/>
      <c r="BS234" s="18"/>
      <c r="BV234" s="18"/>
      <c r="BW234" s="18"/>
      <c r="CE234" s="18"/>
      <c r="CF234" s="18"/>
      <c r="CJ234" s="18"/>
      <c r="CK234" s="18"/>
      <c r="CL234" s="18"/>
      <c r="CM234" s="18"/>
    </row>
    <row r="235" spans="2:91" s="17" customFormat="1">
      <c r="B235" s="94"/>
      <c r="C235" s="102"/>
      <c r="P235" s="18"/>
      <c r="Q235" s="18"/>
      <c r="U235" s="18"/>
      <c r="V235" s="18"/>
      <c r="AJ235" s="18"/>
      <c r="AK235" s="18"/>
      <c r="AO235" s="18"/>
      <c r="AP235" s="18"/>
      <c r="AS235" s="18"/>
      <c r="AT235" s="18"/>
      <c r="BA235" s="18"/>
      <c r="BB235" s="18"/>
      <c r="BE235" s="18"/>
      <c r="BF235" s="18"/>
      <c r="BK235" s="18"/>
      <c r="BL235" s="18"/>
      <c r="BO235" s="18"/>
      <c r="BP235" s="18"/>
      <c r="BR235" s="18"/>
      <c r="BS235" s="18"/>
      <c r="BV235" s="18"/>
      <c r="BW235" s="18"/>
      <c r="CE235" s="18"/>
      <c r="CF235" s="18"/>
      <c r="CJ235" s="18"/>
      <c r="CK235" s="18"/>
      <c r="CL235" s="18"/>
      <c r="CM235" s="18"/>
    </row>
    <row r="236" spans="2:91" s="17" customFormat="1">
      <c r="B236" s="94"/>
      <c r="C236" s="102"/>
      <c r="P236" s="18"/>
      <c r="Q236" s="18"/>
      <c r="U236" s="18"/>
      <c r="V236" s="18"/>
      <c r="AJ236" s="18"/>
      <c r="AK236" s="18"/>
      <c r="AO236" s="18"/>
      <c r="AP236" s="18"/>
      <c r="AS236" s="18"/>
      <c r="AT236" s="18"/>
      <c r="BA236" s="18"/>
      <c r="BB236" s="18"/>
      <c r="BE236" s="18"/>
      <c r="BF236" s="18"/>
      <c r="BK236" s="18"/>
      <c r="BL236" s="18"/>
      <c r="BO236" s="18"/>
      <c r="BP236" s="18"/>
      <c r="BR236" s="18"/>
      <c r="BS236" s="18"/>
      <c r="BV236" s="18"/>
      <c r="BW236" s="18"/>
      <c r="CE236" s="18"/>
      <c r="CF236" s="18"/>
      <c r="CJ236" s="18"/>
      <c r="CK236" s="18"/>
      <c r="CL236" s="18"/>
      <c r="CM236" s="18"/>
    </row>
    <row r="237" spans="2:91" s="17" customFormat="1">
      <c r="B237" s="94"/>
      <c r="C237" s="102"/>
      <c r="P237" s="18"/>
      <c r="Q237" s="18"/>
      <c r="U237" s="18"/>
      <c r="V237" s="18"/>
      <c r="AJ237" s="18"/>
      <c r="AK237" s="18"/>
      <c r="AO237" s="18"/>
      <c r="AP237" s="18"/>
      <c r="AS237" s="18"/>
      <c r="AT237" s="18"/>
      <c r="BA237" s="18"/>
      <c r="BB237" s="18"/>
      <c r="BE237" s="18"/>
      <c r="BF237" s="18"/>
      <c r="BK237" s="18"/>
      <c r="BL237" s="18"/>
      <c r="BO237" s="18"/>
      <c r="BP237" s="18"/>
      <c r="BR237" s="18"/>
      <c r="BS237" s="18"/>
      <c r="BV237" s="18"/>
      <c r="BW237" s="18"/>
      <c r="CE237" s="18"/>
      <c r="CF237" s="18"/>
      <c r="CJ237" s="18"/>
      <c r="CK237" s="18"/>
      <c r="CL237" s="18"/>
      <c r="CM237" s="18"/>
    </row>
    <row r="238" spans="2:91" s="17" customFormat="1">
      <c r="B238" s="94"/>
      <c r="C238" s="102"/>
      <c r="P238" s="18"/>
      <c r="Q238" s="18"/>
      <c r="U238" s="18"/>
      <c r="V238" s="18"/>
      <c r="AJ238" s="18"/>
      <c r="AK238" s="18"/>
      <c r="AO238" s="18"/>
      <c r="AP238" s="18"/>
      <c r="AS238" s="18"/>
      <c r="AT238" s="18"/>
      <c r="BA238" s="18"/>
      <c r="BB238" s="18"/>
      <c r="BE238" s="18"/>
      <c r="BF238" s="18"/>
      <c r="BK238" s="18"/>
      <c r="BL238" s="18"/>
      <c r="BO238" s="18"/>
      <c r="BP238" s="18"/>
      <c r="BR238" s="18"/>
      <c r="BS238" s="18"/>
      <c r="BV238" s="18"/>
      <c r="BW238" s="18"/>
      <c r="CE238" s="18"/>
      <c r="CF238" s="18"/>
      <c r="CJ238" s="18"/>
      <c r="CK238" s="18"/>
      <c r="CL238" s="18"/>
      <c r="CM238" s="18"/>
    </row>
    <row r="239" spans="2:91" s="17" customFormat="1">
      <c r="B239" s="94"/>
      <c r="C239" s="102"/>
      <c r="P239" s="18"/>
      <c r="Q239" s="18"/>
      <c r="U239" s="18"/>
      <c r="V239" s="18"/>
      <c r="AJ239" s="18"/>
      <c r="AK239" s="18"/>
      <c r="AO239" s="18"/>
      <c r="AP239" s="18"/>
      <c r="AS239" s="18"/>
      <c r="AT239" s="18"/>
      <c r="BA239" s="18"/>
      <c r="BB239" s="18"/>
      <c r="BE239" s="18"/>
      <c r="BF239" s="18"/>
      <c r="BK239" s="18"/>
      <c r="BL239" s="18"/>
      <c r="BO239" s="18"/>
      <c r="BP239" s="18"/>
      <c r="BR239" s="18"/>
      <c r="BS239" s="18"/>
      <c r="BV239" s="18"/>
      <c r="BW239" s="18"/>
      <c r="CE239" s="18"/>
      <c r="CF239" s="18"/>
      <c r="CJ239" s="18"/>
      <c r="CK239" s="18"/>
      <c r="CL239" s="18"/>
      <c r="CM239" s="18"/>
    </row>
    <row r="240" spans="2:91" s="17" customFormat="1">
      <c r="B240" s="94"/>
      <c r="C240" s="102"/>
      <c r="P240" s="18"/>
      <c r="Q240" s="18"/>
      <c r="U240" s="18"/>
      <c r="V240" s="18"/>
      <c r="AJ240" s="18"/>
      <c r="AK240" s="18"/>
      <c r="AO240" s="18"/>
      <c r="AP240" s="18"/>
      <c r="AS240" s="18"/>
      <c r="AT240" s="18"/>
      <c r="BA240" s="18"/>
      <c r="BB240" s="18"/>
      <c r="BE240" s="18"/>
      <c r="BF240" s="18"/>
      <c r="BK240" s="18"/>
      <c r="BL240" s="18"/>
      <c r="BO240" s="18"/>
      <c r="BP240" s="18"/>
      <c r="BR240" s="18"/>
      <c r="BS240" s="18"/>
      <c r="BV240" s="18"/>
      <c r="BW240" s="18"/>
      <c r="CE240" s="18"/>
      <c r="CF240" s="18"/>
      <c r="CJ240" s="18"/>
      <c r="CK240" s="18"/>
      <c r="CL240" s="18"/>
      <c r="CM240" s="18"/>
    </row>
    <row r="241" spans="2:91" s="17" customFormat="1">
      <c r="B241" s="94"/>
      <c r="C241" s="102"/>
      <c r="P241" s="18"/>
      <c r="Q241" s="18"/>
      <c r="U241" s="18"/>
      <c r="V241" s="18"/>
      <c r="AJ241" s="18"/>
      <c r="AK241" s="18"/>
      <c r="AO241" s="18"/>
      <c r="AP241" s="18"/>
      <c r="AS241" s="18"/>
      <c r="AT241" s="18"/>
      <c r="BA241" s="18"/>
      <c r="BB241" s="18"/>
      <c r="BE241" s="18"/>
      <c r="BF241" s="18"/>
      <c r="BK241" s="18"/>
      <c r="BL241" s="18"/>
      <c r="BO241" s="18"/>
      <c r="BP241" s="18"/>
      <c r="BR241" s="18"/>
      <c r="BS241" s="18"/>
      <c r="BV241" s="18"/>
      <c r="BW241" s="18"/>
      <c r="CE241" s="18"/>
      <c r="CF241" s="18"/>
      <c r="CJ241" s="18"/>
      <c r="CK241" s="18"/>
      <c r="CL241" s="18"/>
      <c r="CM241" s="18"/>
    </row>
    <row r="242" spans="2:91" s="17" customFormat="1">
      <c r="B242" s="94"/>
      <c r="C242" s="102"/>
      <c r="P242" s="18"/>
      <c r="Q242" s="18"/>
      <c r="U242" s="18"/>
      <c r="V242" s="18"/>
      <c r="AJ242" s="18"/>
      <c r="AK242" s="18"/>
      <c r="AO242" s="18"/>
      <c r="AP242" s="18"/>
      <c r="AS242" s="18"/>
      <c r="AT242" s="18"/>
      <c r="BA242" s="18"/>
      <c r="BB242" s="18"/>
      <c r="BE242" s="18"/>
      <c r="BF242" s="18"/>
      <c r="BK242" s="18"/>
      <c r="BL242" s="18"/>
      <c r="BO242" s="18"/>
      <c r="BP242" s="18"/>
      <c r="BR242" s="18"/>
      <c r="BS242" s="18"/>
      <c r="BV242" s="18"/>
      <c r="BW242" s="18"/>
      <c r="CE242" s="18"/>
      <c r="CF242" s="18"/>
      <c r="CJ242" s="18"/>
      <c r="CK242" s="18"/>
      <c r="CL242" s="18"/>
      <c r="CM242" s="18"/>
    </row>
    <row r="243" spans="2:91" s="17" customFormat="1">
      <c r="B243" s="94"/>
      <c r="C243" s="102"/>
      <c r="P243" s="18"/>
      <c r="Q243" s="18"/>
      <c r="U243" s="18"/>
      <c r="V243" s="18"/>
      <c r="AJ243" s="18"/>
      <c r="AK243" s="18"/>
      <c r="AO243" s="18"/>
      <c r="AP243" s="18"/>
      <c r="AS243" s="18"/>
      <c r="AT243" s="18"/>
      <c r="BA243" s="18"/>
      <c r="BB243" s="18"/>
      <c r="BE243" s="18"/>
      <c r="BF243" s="18"/>
      <c r="BK243" s="18"/>
      <c r="BL243" s="18"/>
      <c r="BO243" s="18"/>
      <c r="BP243" s="18"/>
      <c r="BR243" s="18"/>
      <c r="BS243" s="18"/>
      <c r="BV243" s="18"/>
      <c r="BW243" s="18"/>
      <c r="CE243" s="18"/>
      <c r="CF243" s="18"/>
      <c r="CJ243" s="18"/>
      <c r="CK243" s="18"/>
      <c r="CL243" s="18"/>
      <c r="CM243" s="18"/>
    </row>
    <row r="244" spans="2:91" s="17" customFormat="1">
      <c r="B244" s="94"/>
      <c r="C244" s="102"/>
      <c r="P244" s="18"/>
      <c r="Q244" s="18"/>
      <c r="U244" s="18"/>
      <c r="V244" s="18"/>
      <c r="AJ244" s="18"/>
      <c r="AK244" s="18"/>
      <c r="AO244" s="18"/>
      <c r="AP244" s="18"/>
      <c r="AS244" s="18"/>
      <c r="AT244" s="18"/>
      <c r="BA244" s="18"/>
      <c r="BB244" s="18"/>
      <c r="BE244" s="18"/>
      <c r="BF244" s="18"/>
      <c r="BK244" s="18"/>
      <c r="BL244" s="18"/>
      <c r="BO244" s="18"/>
      <c r="BP244" s="18"/>
      <c r="BR244" s="18"/>
      <c r="BS244" s="18"/>
      <c r="BV244" s="18"/>
      <c r="BW244" s="18"/>
      <c r="CE244" s="18"/>
      <c r="CF244" s="18"/>
      <c r="CJ244" s="18"/>
      <c r="CK244" s="18"/>
      <c r="CL244" s="18"/>
      <c r="CM244" s="18"/>
    </row>
    <row r="245" spans="2:91" s="17" customFormat="1">
      <c r="B245" s="94"/>
      <c r="C245" s="102"/>
      <c r="P245" s="18"/>
      <c r="Q245" s="18"/>
      <c r="U245" s="18"/>
      <c r="V245" s="18"/>
      <c r="AJ245" s="18"/>
      <c r="AK245" s="18"/>
      <c r="AO245" s="18"/>
      <c r="AP245" s="18"/>
      <c r="AS245" s="18"/>
      <c r="AT245" s="18"/>
      <c r="BA245" s="18"/>
      <c r="BB245" s="18"/>
      <c r="BE245" s="18"/>
      <c r="BF245" s="18"/>
      <c r="BK245" s="18"/>
      <c r="BL245" s="18"/>
      <c r="BO245" s="18"/>
      <c r="BP245" s="18"/>
      <c r="BR245" s="18"/>
      <c r="BS245" s="18"/>
      <c r="BV245" s="18"/>
      <c r="BW245" s="18"/>
      <c r="CE245" s="18"/>
      <c r="CF245" s="18"/>
      <c r="CJ245" s="18"/>
      <c r="CK245" s="18"/>
      <c r="CL245" s="18"/>
      <c r="CM245" s="18"/>
    </row>
    <row r="246" spans="2:91" s="17" customFormat="1">
      <c r="B246" s="94"/>
      <c r="C246" s="102"/>
      <c r="P246" s="18"/>
      <c r="Q246" s="18"/>
      <c r="U246" s="18"/>
      <c r="V246" s="18"/>
      <c r="AJ246" s="18"/>
      <c r="AK246" s="18"/>
      <c r="AO246" s="18"/>
      <c r="AP246" s="18"/>
      <c r="AS246" s="18"/>
      <c r="AT246" s="18"/>
      <c r="BA246" s="18"/>
      <c r="BB246" s="18"/>
      <c r="BE246" s="18"/>
      <c r="BF246" s="18"/>
      <c r="BK246" s="18"/>
      <c r="BL246" s="18"/>
      <c r="BO246" s="18"/>
      <c r="BP246" s="18"/>
      <c r="BR246" s="18"/>
      <c r="BS246" s="18"/>
      <c r="BV246" s="18"/>
      <c r="BW246" s="18"/>
      <c r="CE246" s="18"/>
      <c r="CF246" s="18"/>
      <c r="CJ246" s="18"/>
      <c r="CK246" s="18"/>
      <c r="CL246" s="18"/>
      <c r="CM246" s="18"/>
    </row>
    <row r="247" spans="2:91" s="17" customFormat="1">
      <c r="B247" s="94"/>
      <c r="C247" s="102"/>
      <c r="P247" s="18"/>
      <c r="Q247" s="18"/>
      <c r="U247" s="18"/>
      <c r="V247" s="18"/>
      <c r="AJ247" s="18"/>
      <c r="AK247" s="18"/>
      <c r="AO247" s="18"/>
      <c r="AP247" s="18"/>
      <c r="AS247" s="18"/>
      <c r="AT247" s="18"/>
      <c r="BA247" s="18"/>
      <c r="BB247" s="18"/>
      <c r="BE247" s="18"/>
      <c r="BF247" s="18"/>
      <c r="BK247" s="18"/>
      <c r="BL247" s="18"/>
      <c r="BO247" s="18"/>
      <c r="BP247" s="18"/>
      <c r="BR247" s="18"/>
      <c r="BS247" s="18"/>
      <c r="BV247" s="18"/>
      <c r="BW247" s="18"/>
      <c r="CE247" s="18"/>
      <c r="CF247" s="18"/>
      <c r="CJ247" s="18"/>
      <c r="CK247" s="18"/>
      <c r="CL247" s="18"/>
      <c r="CM247" s="18"/>
    </row>
    <row r="248" spans="2:91" s="17" customFormat="1">
      <c r="B248" s="94"/>
      <c r="C248" s="102"/>
      <c r="P248" s="18"/>
      <c r="Q248" s="18"/>
      <c r="U248" s="18"/>
      <c r="V248" s="18"/>
      <c r="AJ248" s="18"/>
      <c r="AK248" s="18"/>
      <c r="AO248" s="18"/>
      <c r="AP248" s="18"/>
      <c r="AS248" s="18"/>
      <c r="AT248" s="18"/>
      <c r="BA248" s="18"/>
      <c r="BB248" s="18"/>
      <c r="BE248" s="18"/>
      <c r="BF248" s="18"/>
      <c r="BK248" s="18"/>
      <c r="BL248" s="18"/>
      <c r="BO248" s="18"/>
      <c r="BP248" s="18"/>
      <c r="BR248" s="18"/>
      <c r="BS248" s="18"/>
      <c r="BV248" s="18"/>
      <c r="BW248" s="18"/>
      <c r="CE248" s="18"/>
      <c r="CF248" s="18"/>
      <c r="CJ248" s="18"/>
      <c r="CK248" s="18"/>
      <c r="CL248" s="18"/>
      <c r="CM248" s="18"/>
    </row>
    <row r="249" spans="2:91" s="17" customFormat="1">
      <c r="B249" s="94"/>
      <c r="C249" s="102"/>
      <c r="P249" s="18"/>
      <c r="Q249" s="18"/>
      <c r="U249" s="18"/>
      <c r="V249" s="18"/>
      <c r="AJ249" s="18"/>
      <c r="AK249" s="18"/>
      <c r="AO249" s="18"/>
      <c r="AP249" s="18"/>
      <c r="AS249" s="18"/>
      <c r="AT249" s="18"/>
      <c r="BA249" s="18"/>
      <c r="BB249" s="18"/>
      <c r="BE249" s="18"/>
      <c r="BF249" s="18"/>
      <c r="BK249" s="19"/>
      <c r="BL249" s="18"/>
      <c r="BO249" s="18"/>
      <c r="BP249" s="18"/>
      <c r="BR249" s="18"/>
      <c r="BS249" s="18"/>
      <c r="BV249" s="18"/>
      <c r="BW249" s="18"/>
      <c r="CE249" s="18"/>
      <c r="CF249" s="18"/>
      <c r="CJ249" s="18"/>
      <c r="CK249" s="18"/>
      <c r="CL249" s="18"/>
      <c r="CM249" s="18"/>
    </row>
    <row r="250" spans="2:91">
      <c r="B250" s="95"/>
      <c r="C250" s="102"/>
    </row>
    <row r="251" spans="2:91">
      <c r="B251" s="95"/>
      <c r="C251" s="102"/>
    </row>
    <row r="252" spans="2:91">
      <c r="B252" s="95"/>
      <c r="C252" s="102"/>
    </row>
    <row r="253" spans="2:91">
      <c r="B253" s="95"/>
      <c r="C253" s="102"/>
    </row>
    <row r="254" spans="2:91">
      <c r="B254" s="95"/>
      <c r="C254" s="102"/>
    </row>
    <row r="255" spans="2:91">
      <c r="B255" s="95"/>
      <c r="C255" s="102"/>
    </row>
    <row r="256" spans="2:91">
      <c r="B256" s="95"/>
      <c r="C256" s="102"/>
    </row>
    <row r="257" spans="2:3">
      <c r="B257" s="95"/>
      <c r="C257" s="102"/>
    </row>
    <row r="258" spans="2:3">
      <c r="B258" s="95"/>
      <c r="C258" s="102"/>
    </row>
    <row r="259" spans="2:3">
      <c r="B259" s="95"/>
      <c r="C259" s="102"/>
    </row>
    <row r="260" spans="2:3">
      <c r="B260" s="95"/>
      <c r="C260" s="102"/>
    </row>
    <row r="261" spans="2:3">
      <c r="B261" s="95"/>
      <c r="C261" s="102"/>
    </row>
    <row r="262" spans="2:3">
      <c r="B262" s="95"/>
      <c r="C262" s="102"/>
    </row>
    <row r="263" spans="2:3">
      <c r="B263" s="95"/>
      <c r="C263" s="102"/>
    </row>
    <row r="264" spans="2:3">
      <c r="B264" s="95"/>
      <c r="C264" s="102"/>
    </row>
    <row r="265" spans="2:3">
      <c r="B265" s="95"/>
      <c r="C265" s="102"/>
    </row>
    <row r="266" spans="2:3">
      <c r="B266" s="95"/>
      <c r="C266" s="102"/>
    </row>
    <row r="267" spans="2:3">
      <c r="B267" s="95"/>
      <c r="C267" s="102"/>
    </row>
    <row r="268" spans="2:3">
      <c r="B268" s="95"/>
      <c r="C268" s="102"/>
    </row>
    <row r="269" spans="2:3">
      <c r="B269" s="95"/>
      <c r="C269" s="102"/>
    </row>
    <row r="270" spans="2:3">
      <c r="B270" s="95"/>
      <c r="C270" s="102"/>
    </row>
    <row r="271" spans="2:3">
      <c r="B271" s="95"/>
      <c r="C271" s="102"/>
    </row>
    <row r="272" spans="2:3">
      <c r="B272" s="95"/>
      <c r="C272" s="102"/>
    </row>
    <row r="273" spans="2:3">
      <c r="B273" s="95"/>
      <c r="C273" s="102"/>
    </row>
    <row r="274" spans="2:3">
      <c r="B274" s="95"/>
      <c r="C274" s="102"/>
    </row>
    <row r="275" spans="2:3">
      <c r="B275" s="95"/>
      <c r="C275" s="102"/>
    </row>
    <row r="276" spans="2:3">
      <c r="B276" s="95"/>
      <c r="C276" s="102"/>
    </row>
    <row r="277" spans="2:3">
      <c r="B277" s="95"/>
      <c r="C277" s="102"/>
    </row>
    <row r="278" spans="2:3">
      <c r="B278" s="95"/>
      <c r="C278" s="102"/>
    </row>
    <row r="279" spans="2:3">
      <c r="B279" s="95"/>
      <c r="C279" s="102"/>
    </row>
    <row r="280" spans="2:3">
      <c r="B280" s="95"/>
      <c r="C280" s="102"/>
    </row>
    <row r="281" spans="2:3">
      <c r="B281" s="95"/>
      <c r="C281" s="102"/>
    </row>
    <row r="282" spans="2:3">
      <c r="B282" s="95"/>
      <c r="C282" s="102"/>
    </row>
    <row r="283" spans="2:3">
      <c r="B283" s="95"/>
      <c r="C283" s="102"/>
    </row>
    <row r="284" spans="2:3">
      <c r="B284" s="95"/>
      <c r="C284" s="102"/>
    </row>
    <row r="285" spans="2:3">
      <c r="B285" s="95"/>
      <c r="C285" s="102"/>
    </row>
    <row r="286" spans="2:3">
      <c r="B286" s="95"/>
      <c r="C286" s="102"/>
    </row>
    <row r="287" spans="2:3">
      <c r="B287" s="95"/>
      <c r="C287" s="102"/>
    </row>
    <row r="288" spans="2:3">
      <c r="B288" s="95"/>
      <c r="C288" s="102"/>
    </row>
    <row r="289" spans="2:3">
      <c r="B289" s="95"/>
      <c r="C289" s="102"/>
    </row>
    <row r="290" spans="2:3">
      <c r="B290" s="95"/>
      <c r="C290" s="102"/>
    </row>
    <row r="291" spans="2:3">
      <c r="B291" s="95"/>
      <c r="C291" s="102"/>
    </row>
    <row r="292" spans="2:3">
      <c r="B292" s="95"/>
      <c r="C292" s="102"/>
    </row>
    <row r="293" spans="2:3">
      <c r="B293" s="95"/>
      <c r="C293" s="102"/>
    </row>
    <row r="294" spans="2:3">
      <c r="B294" s="95"/>
      <c r="C294" s="102"/>
    </row>
    <row r="295" spans="2:3">
      <c r="B295" s="95"/>
      <c r="C295" s="102"/>
    </row>
    <row r="296" spans="2:3">
      <c r="B296" s="95"/>
      <c r="C296" s="102"/>
    </row>
    <row r="297" spans="2:3">
      <c r="B297" s="95"/>
      <c r="C297" s="102"/>
    </row>
    <row r="298" spans="2:3">
      <c r="B298" s="95"/>
      <c r="C298" s="102"/>
    </row>
    <row r="299" spans="2:3">
      <c r="B299" s="95"/>
      <c r="C299" s="102"/>
    </row>
    <row r="300" spans="2:3">
      <c r="B300" s="95"/>
      <c r="C300" s="102"/>
    </row>
    <row r="301" spans="2:3">
      <c r="B301" s="95"/>
      <c r="C301" s="102"/>
    </row>
    <row r="302" spans="2:3">
      <c r="B302" s="95"/>
      <c r="C302" s="102"/>
    </row>
    <row r="303" spans="2:3">
      <c r="B303" s="95"/>
      <c r="C303" s="102"/>
    </row>
    <row r="304" spans="2:3">
      <c r="B304" s="95"/>
      <c r="C304" s="102"/>
    </row>
    <row r="305" spans="2:3">
      <c r="B305" s="95"/>
      <c r="C305" s="102"/>
    </row>
    <row r="306" spans="2:3">
      <c r="B306" s="95"/>
      <c r="C306" s="102"/>
    </row>
    <row r="307" spans="2:3">
      <c r="B307" s="95"/>
      <c r="C307" s="102"/>
    </row>
    <row r="308" spans="2:3">
      <c r="B308" s="95"/>
      <c r="C308" s="102"/>
    </row>
    <row r="309" spans="2:3">
      <c r="B309" s="95"/>
      <c r="C309" s="102"/>
    </row>
    <row r="310" spans="2:3">
      <c r="B310" s="95"/>
      <c r="C310" s="102"/>
    </row>
    <row r="311" spans="2:3">
      <c r="B311" s="95"/>
      <c r="C311" s="102"/>
    </row>
    <row r="312" spans="2:3">
      <c r="B312" s="95"/>
      <c r="C312" s="102"/>
    </row>
    <row r="313" spans="2:3">
      <c r="B313" s="95"/>
      <c r="C313" s="102"/>
    </row>
    <row r="314" spans="2:3">
      <c r="B314" s="95"/>
      <c r="C314" s="102"/>
    </row>
    <row r="315" spans="2:3">
      <c r="B315" s="95"/>
      <c r="C315" s="102"/>
    </row>
    <row r="316" spans="2:3">
      <c r="B316" s="95"/>
      <c r="C316" s="102"/>
    </row>
    <row r="317" spans="2:3">
      <c r="B317" s="95"/>
      <c r="C317" s="102"/>
    </row>
    <row r="318" spans="2:3">
      <c r="B318" s="95"/>
      <c r="C318" s="102"/>
    </row>
    <row r="319" spans="2:3">
      <c r="B319" s="95"/>
      <c r="C319" s="102"/>
    </row>
    <row r="320" spans="2:3">
      <c r="B320" s="95"/>
      <c r="C320" s="102"/>
    </row>
    <row r="321" spans="2:3">
      <c r="B321" s="95"/>
      <c r="C321" s="102"/>
    </row>
    <row r="322" spans="2:3">
      <c r="B322" s="95"/>
      <c r="C322" s="102"/>
    </row>
    <row r="323" spans="2:3">
      <c r="B323" s="95"/>
      <c r="C323" s="102"/>
    </row>
    <row r="324" spans="2:3">
      <c r="B324" s="95"/>
      <c r="C324" s="102"/>
    </row>
    <row r="325" spans="2:3">
      <c r="B325" s="95"/>
      <c r="C325" s="102"/>
    </row>
    <row r="326" spans="2:3">
      <c r="B326" s="95"/>
      <c r="C326" s="102"/>
    </row>
    <row r="327" spans="2:3">
      <c r="B327" s="95"/>
      <c r="C327" s="102"/>
    </row>
    <row r="328" spans="2:3">
      <c r="B328" s="95"/>
      <c r="C328" s="102"/>
    </row>
    <row r="329" spans="2:3">
      <c r="B329" s="95"/>
      <c r="C329" s="102"/>
    </row>
    <row r="330" spans="2:3">
      <c r="B330" s="95"/>
      <c r="C330" s="102"/>
    </row>
    <row r="331" spans="2:3">
      <c r="B331" s="95"/>
      <c r="C331" s="102"/>
    </row>
    <row r="332" spans="2:3">
      <c r="B332" s="95"/>
      <c r="C332" s="102"/>
    </row>
    <row r="333" spans="2:3">
      <c r="B333" s="95"/>
      <c r="C333" s="102"/>
    </row>
    <row r="334" spans="2:3">
      <c r="B334" s="95"/>
      <c r="C334" s="102"/>
    </row>
    <row r="335" spans="2:3">
      <c r="B335" s="95"/>
      <c r="C335" s="102"/>
    </row>
    <row r="336" spans="2:3">
      <c r="B336" s="95"/>
      <c r="C336" s="102"/>
    </row>
    <row r="337" spans="2:3">
      <c r="B337" s="95"/>
      <c r="C337" s="102"/>
    </row>
    <row r="338" spans="2:3">
      <c r="B338" s="95"/>
      <c r="C338" s="102"/>
    </row>
    <row r="339" spans="2:3">
      <c r="B339" s="95"/>
      <c r="C339" s="102"/>
    </row>
    <row r="340" spans="2:3">
      <c r="B340" s="95"/>
      <c r="C340" s="102"/>
    </row>
    <row r="341" spans="2:3">
      <c r="B341" s="95"/>
      <c r="C341" s="102"/>
    </row>
    <row r="342" spans="2:3">
      <c r="B342" s="95"/>
      <c r="C342" s="102"/>
    </row>
    <row r="343" spans="2:3">
      <c r="B343" s="95"/>
      <c r="C343" s="102"/>
    </row>
    <row r="344" spans="2:3">
      <c r="B344" s="95"/>
      <c r="C344" s="102"/>
    </row>
    <row r="345" spans="2:3">
      <c r="B345" s="95"/>
      <c r="C345" s="102"/>
    </row>
    <row r="346" spans="2:3">
      <c r="B346" s="95"/>
      <c r="C346" s="102"/>
    </row>
    <row r="347" spans="2:3">
      <c r="B347" s="95"/>
      <c r="C347" s="102"/>
    </row>
    <row r="348" spans="2:3">
      <c r="B348" s="95"/>
      <c r="C348" s="102"/>
    </row>
    <row r="349" spans="2:3">
      <c r="B349" s="95"/>
      <c r="C349" s="102"/>
    </row>
    <row r="350" spans="2:3">
      <c r="B350" s="95"/>
      <c r="C350" s="102"/>
    </row>
    <row r="351" spans="2:3">
      <c r="B351" s="95"/>
      <c r="C351" s="102"/>
    </row>
    <row r="352" spans="2:3">
      <c r="B352" s="95"/>
      <c r="C352" s="102"/>
    </row>
    <row r="353" spans="2:3">
      <c r="B353" s="95"/>
      <c r="C353" s="102"/>
    </row>
    <row r="354" spans="2:3">
      <c r="B354" s="95"/>
      <c r="C354" s="102"/>
    </row>
    <row r="355" spans="2:3">
      <c r="B355" s="95"/>
      <c r="C355" s="102"/>
    </row>
    <row r="356" spans="2:3">
      <c r="B356" s="95"/>
      <c r="C356" s="102"/>
    </row>
    <row r="357" spans="2:3">
      <c r="B357" s="95"/>
      <c r="C357" s="102"/>
    </row>
    <row r="358" spans="2:3">
      <c r="B358" s="95"/>
      <c r="C358" s="102"/>
    </row>
    <row r="359" spans="2:3">
      <c r="B359" s="95"/>
      <c r="C359" s="102"/>
    </row>
    <row r="360" spans="2:3">
      <c r="B360" s="95"/>
      <c r="C360" s="102"/>
    </row>
    <row r="361" spans="2:3">
      <c r="B361" s="95"/>
      <c r="C361" s="102"/>
    </row>
    <row r="362" spans="2:3">
      <c r="B362" s="95"/>
      <c r="C362" s="102"/>
    </row>
    <row r="363" spans="2:3">
      <c r="B363" s="95"/>
      <c r="C363" s="102"/>
    </row>
    <row r="364" spans="2:3">
      <c r="B364" s="95"/>
      <c r="C364" s="102"/>
    </row>
    <row r="365" spans="2:3">
      <c r="B365" s="95"/>
      <c r="C365" s="102"/>
    </row>
    <row r="366" spans="2:3">
      <c r="B366" s="95"/>
      <c r="C366" s="102"/>
    </row>
    <row r="367" spans="2:3">
      <c r="B367" s="95"/>
      <c r="C367" s="102"/>
    </row>
    <row r="368" spans="2:3">
      <c r="B368" s="95"/>
      <c r="C368" s="102"/>
    </row>
    <row r="369" spans="2:3">
      <c r="B369" s="95"/>
      <c r="C369" s="102"/>
    </row>
    <row r="370" spans="2:3">
      <c r="B370" s="95"/>
      <c r="C370" s="102"/>
    </row>
    <row r="371" spans="2:3">
      <c r="B371" s="95"/>
      <c r="C371" s="102"/>
    </row>
    <row r="372" spans="2:3">
      <c r="B372" s="95"/>
      <c r="C372" s="102"/>
    </row>
    <row r="373" spans="2:3">
      <c r="B373" s="95"/>
      <c r="C373" s="102"/>
    </row>
    <row r="374" spans="2:3">
      <c r="B374" s="95"/>
      <c r="C374" s="102"/>
    </row>
    <row r="375" spans="2:3">
      <c r="B375" s="95"/>
      <c r="C375" s="102"/>
    </row>
    <row r="376" spans="2:3">
      <c r="B376" s="95"/>
      <c r="C376" s="102"/>
    </row>
    <row r="377" spans="2:3">
      <c r="B377" s="95"/>
      <c r="C377" s="102"/>
    </row>
    <row r="378" spans="2:3">
      <c r="B378" s="95"/>
      <c r="C378" s="102"/>
    </row>
    <row r="379" spans="2:3">
      <c r="B379" s="95"/>
      <c r="C379" s="102"/>
    </row>
    <row r="380" spans="2:3">
      <c r="B380" s="95"/>
      <c r="C380" s="102"/>
    </row>
    <row r="381" spans="2:3">
      <c r="B381" s="95"/>
      <c r="C381" s="102"/>
    </row>
    <row r="382" spans="2:3">
      <c r="B382" s="95"/>
      <c r="C382" s="102"/>
    </row>
    <row r="383" spans="2:3">
      <c r="B383" s="95"/>
      <c r="C383" s="102"/>
    </row>
    <row r="384" spans="2:3">
      <c r="B384" s="95"/>
      <c r="C384" s="102"/>
    </row>
    <row r="385" spans="2:91">
      <c r="B385" s="95"/>
      <c r="C385" s="102"/>
    </row>
    <row r="386" spans="2:91">
      <c r="B386" s="95"/>
      <c r="C386" s="102"/>
    </row>
    <row r="387" spans="2:91">
      <c r="B387" s="95"/>
      <c r="C387" s="102"/>
    </row>
    <row r="388" spans="2:91">
      <c r="B388" s="95"/>
      <c r="C388" s="102"/>
    </row>
    <row r="389" spans="2:91">
      <c r="B389" s="95"/>
      <c r="C389" s="102"/>
    </row>
    <row r="390" spans="2:91">
      <c r="B390" s="95"/>
      <c r="C390" s="102"/>
    </row>
    <row r="391" spans="2:91">
      <c r="B391" s="95"/>
      <c r="C391" s="102"/>
    </row>
    <row r="392" spans="2:91">
      <c r="B392" s="95"/>
      <c r="C392" s="102"/>
    </row>
    <row r="393" spans="2:91">
      <c r="B393" s="95"/>
      <c r="C393" s="102"/>
    </row>
    <row r="394" spans="2:91">
      <c r="B394" s="95"/>
      <c r="C394" s="102"/>
    </row>
    <row r="395" spans="2:91">
      <c r="B395" s="95"/>
      <c r="C395" s="102"/>
    </row>
    <row r="396" spans="2:91">
      <c r="B396" s="95"/>
      <c r="C396" s="102"/>
    </row>
    <row r="397" spans="2:91">
      <c r="B397" s="95"/>
      <c r="C397" s="102"/>
    </row>
    <row r="398" spans="2:91" ht="15.75" thickBot="1">
      <c r="B398" s="95"/>
      <c r="C398" s="102"/>
      <c r="BK398" s="99"/>
    </row>
    <row r="399" spans="2:91" ht="16.5" thickTop="1" thickBot="1">
      <c r="B399" s="95"/>
      <c r="C399" s="103"/>
      <c r="D399" s="98"/>
      <c r="E399" s="98"/>
      <c r="F399" s="98"/>
      <c r="G399" s="98"/>
      <c r="H399" s="98"/>
      <c r="I399" s="98"/>
      <c r="J399" s="98"/>
      <c r="K399" s="98"/>
      <c r="L399" s="98"/>
      <c r="M399" s="98"/>
      <c r="N399" s="98"/>
      <c r="O399" s="98"/>
      <c r="P399" s="99"/>
      <c r="Q399" s="99"/>
      <c r="R399" s="98"/>
      <c r="S399" s="98"/>
      <c r="T399" s="98"/>
      <c r="U399" s="99"/>
      <c r="V399" s="99"/>
      <c r="W399" s="98"/>
      <c r="X399" s="98"/>
      <c r="Y399" s="98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99"/>
      <c r="AK399" s="99"/>
      <c r="AL399" s="98"/>
      <c r="AM399" s="98"/>
      <c r="AN399" s="98"/>
      <c r="AO399" s="99"/>
      <c r="AP399" s="99"/>
      <c r="AQ399" s="98"/>
      <c r="AR399" s="98"/>
      <c r="AS399" s="99"/>
      <c r="AT399" s="99"/>
      <c r="AU399" s="98"/>
      <c r="AV399" s="98"/>
      <c r="AW399" s="98"/>
      <c r="AX399" s="98"/>
      <c r="AY399" s="98"/>
      <c r="AZ399" s="98"/>
      <c r="BA399" s="99"/>
      <c r="BB399" s="99"/>
      <c r="BC399" s="98"/>
      <c r="BD399" s="98"/>
      <c r="BE399" s="99"/>
      <c r="BF399" s="99"/>
      <c r="BG399" s="98"/>
      <c r="BH399" s="98"/>
      <c r="BI399" s="98"/>
      <c r="BJ399" s="98"/>
      <c r="BK399" s="97"/>
      <c r="BL399" s="99"/>
      <c r="BM399" s="98"/>
      <c r="BN399" s="98"/>
      <c r="BO399" s="99"/>
      <c r="BP399" s="99"/>
      <c r="BQ399" s="98"/>
      <c r="BR399" s="99"/>
      <c r="BS399" s="99"/>
      <c r="BT399" s="98"/>
      <c r="BU399" s="98"/>
      <c r="BV399" s="99"/>
      <c r="BW399" s="99"/>
      <c r="BX399" s="98"/>
      <c r="BY399" s="98"/>
      <c r="BZ399" s="98"/>
      <c r="CA399" s="98"/>
      <c r="CB399" s="98"/>
      <c r="CC399" s="98"/>
      <c r="CD399" s="98"/>
      <c r="CE399" s="99"/>
      <c r="CF399" s="99"/>
      <c r="CG399" s="98"/>
      <c r="CH399" s="98"/>
      <c r="CI399" s="98"/>
      <c r="CJ399" s="99"/>
      <c r="CK399" s="99"/>
      <c r="CL399" s="99"/>
      <c r="CM399" s="99"/>
    </row>
    <row r="400" spans="2:91" ht="15.75" thickTop="1"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97"/>
      <c r="Q400" s="97"/>
      <c r="R400" s="96"/>
      <c r="S400" s="96"/>
      <c r="T400" s="96"/>
      <c r="U400" s="97"/>
      <c r="V400" s="97"/>
      <c r="W400" s="96"/>
      <c r="X400" s="96"/>
      <c r="Y400" s="96"/>
      <c r="Z400" s="96"/>
      <c r="AA400" s="96"/>
      <c r="AB400" s="96"/>
      <c r="AC400" s="96"/>
      <c r="AD400" s="96"/>
      <c r="AE400" s="96"/>
      <c r="AF400" s="96"/>
      <c r="AG400" s="96"/>
      <c r="AH400" s="96"/>
      <c r="AI400" s="96"/>
      <c r="AJ400" s="97"/>
      <c r="AK400" s="97"/>
      <c r="AL400" s="96"/>
      <c r="AM400" s="96"/>
      <c r="AN400" s="96"/>
      <c r="AO400" s="97"/>
      <c r="AP400" s="97"/>
      <c r="AQ400" s="96"/>
      <c r="AR400" s="96"/>
      <c r="AS400" s="97"/>
      <c r="AT400" s="97"/>
      <c r="AU400" s="96"/>
      <c r="AV400" s="96"/>
      <c r="AW400" s="96"/>
      <c r="AX400" s="96"/>
      <c r="AY400" s="96"/>
      <c r="AZ400" s="96"/>
      <c r="BA400" s="97"/>
      <c r="BB400" s="97"/>
      <c r="BC400" s="96"/>
      <c r="BD400" s="96"/>
      <c r="BE400" s="97"/>
      <c r="BF400" s="97"/>
      <c r="BG400" s="96"/>
      <c r="BH400" s="96"/>
      <c r="BI400" s="96"/>
      <c r="BJ400" s="96"/>
      <c r="BL400" s="97"/>
      <c r="BM400" s="96"/>
      <c r="BN400" s="96"/>
      <c r="BO400" s="97"/>
      <c r="BP400" s="97"/>
      <c r="BQ400" s="96"/>
      <c r="BR400" s="97"/>
      <c r="BS400" s="97"/>
      <c r="BT400" s="96"/>
      <c r="BU400" s="96"/>
      <c r="BV400" s="97"/>
      <c r="BW400" s="97"/>
      <c r="BX400" s="96"/>
      <c r="BY400" s="96"/>
      <c r="BZ400" s="96"/>
      <c r="CA400" s="96"/>
      <c r="CB400" s="96"/>
      <c r="CC400" s="96"/>
      <c r="CD400" s="96"/>
      <c r="CE400" s="97"/>
      <c r="CF400" s="97"/>
      <c r="CG400" s="96"/>
      <c r="CH400" s="96"/>
      <c r="CI400" s="96"/>
      <c r="CJ400" s="97"/>
      <c r="CK400" s="97"/>
      <c r="CL400" s="97"/>
      <c r="CM400" s="97"/>
    </row>
  </sheetData>
  <sheetProtection selectLockedCells="1" selectUnlockedCells="1"/>
  <pageMargins left="0.75" right="0.75" top="0.5" bottom="0.5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ריכוז עיריות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Hummingbird</dc:creator>
  <cp:lastModifiedBy>noa</cp:lastModifiedBy>
  <cp:lastPrinted>2017-11-14T14:41:27Z</cp:lastPrinted>
  <dcterms:created xsi:type="dcterms:W3CDTF">2013-07-23T21:31:08Z</dcterms:created>
  <dcterms:modified xsi:type="dcterms:W3CDTF">2017-11-28T15:05:44Z</dcterms:modified>
</cp:coreProperties>
</file>